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580" activeTab="0"/>
  </bookViews>
  <sheets>
    <sheet name="Виктория_2019" sheetId="1" r:id="rId1"/>
  </sheets>
  <definedNames/>
  <calcPr fullCalcOnLoad="1"/>
</workbook>
</file>

<file path=xl/sharedStrings.xml><?xml version="1.0" encoding="utf-8"?>
<sst xmlns="http://schemas.openxmlformats.org/spreadsheetml/2006/main" count="288" uniqueCount="56">
  <si>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</si>
  <si>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</si>
  <si>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</si>
  <si>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</si>
  <si>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</si>
  <si>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</si>
  <si>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 xml:space="preserve">Общетерапевтическая </t>
  </si>
  <si>
    <t>ЛЮКС</t>
  </si>
  <si>
    <t>1К2м1к1</t>
  </si>
  <si>
    <t xml:space="preserve">Период </t>
  </si>
  <si>
    <t>1 Категория</t>
  </si>
  <si>
    <t>Л2м2к1</t>
  </si>
  <si>
    <t>Доп. место на взрослого</t>
  </si>
  <si>
    <t>2 Категория</t>
  </si>
  <si>
    <t>Основное место на ребенка от 10 до 14 лет</t>
  </si>
  <si>
    <t>Доп. место на ребенка от 10 до 14 лет</t>
  </si>
  <si>
    <t>С2м2к1</t>
  </si>
  <si>
    <t>Апартамент</t>
  </si>
  <si>
    <t>А2м3к1</t>
  </si>
  <si>
    <t>2К2м1к1</t>
  </si>
  <si>
    <t>1К2м2к1</t>
  </si>
  <si>
    <t>-</t>
  </si>
  <si>
    <t>Основное место на ребенка от 5 до 10 лет</t>
  </si>
  <si>
    <t>Доп. место на ребенка от 5 до 10 лет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</si>
  <si>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</si>
  <si>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</si>
  <si>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Студия</t>
  </si>
  <si>
    <t>Дети до 2-х лет размещаются бесплатно, с 2-х до 5-ти лет 350 руб/сутки.</t>
  </si>
  <si>
    <t>Оздоровительная</t>
  </si>
  <si>
    <t>Общетерапевтическая</t>
  </si>
  <si>
    <t>2-местный 1-комнатный Улучшенный</t>
  </si>
  <si>
    <t>2-местный 2-комнатный</t>
  </si>
  <si>
    <t>2-местный 2-комнатный Люкс</t>
  </si>
  <si>
    <t xml:space="preserve">2-местный 2-комнатный Люкс повышенной комфортности </t>
  </si>
  <si>
    <t>2-местный 3-комнатный Апартамент</t>
  </si>
  <si>
    <t>1-местный 1-комнатный повышенной комфортности</t>
  </si>
  <si>
    <t>2-местный 2-комнатный повышенной комфортности</t>
  </si>
  <si>
    <t>1К1м1к1</t>
  </si>
  <si>
    <t>2К2м2к1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</si>
  <si>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(минеральная вода, ингаляции, аэрофитотерапия, бассейн).</t>
    </r>
  </si>
  <si>
    <t>Оздоровительная СТОП ПРОДАЖИ!</t>
  </si>
  <si>
    <t>с 09.01.2019 по 31.03.2019</t>
  </si>
  <si>
    <t>с 01.04.2019 по 15.07.2019</t>
  </si>
  <si>
    <t>с 16.07.2019 по 15.11.2019</t>
  </si>
  <si>
    <t>с 16.11.2019 по 25.12.2019</t>
  </si>
  <si>
    <t>2-местный 2-комнатный люкс</t>
  </si>
  <si>
    <t>2-местный 1-комнатный улучшенный</t>
  </si>
  <si>
    <t xml:space="preserve">2-местный 2-комнатный люкс повышенной комфортности </t>
  </si>
  <si>
    <t>2-местный 3-комнатный апартамент</t>
  </si>
  <si>
    <r>
      <t xml:space="preserve">Цены на санаторно-курортные услуги в санаторий </t>
    </r>
    <r>
      <rPr>
        <b/>
        <sz val="14"/>
        <color indexed="10"/>
        <rFont val="Cambria"/>
        <family val="1"/>
      </rPr>
      <t>"</t>
    </r>
    <r>
      <rPr>
        <b/>
        <sz val="14"/>
        <color indexed="10"/>
        <rFont val="Cambria"/>
        <family val="1"/>
      </rPr>
      <t>Виктория</t>
    </r>
    <r>
      <rPr>
        <b/>
        <sz val="14"/>
        <color indexed="10"/>
        <rFont val="Cambria"/>
        <family val="1"/>
      </rPr>
      <t xml:space="preserve">" </t>
    </r>
    <r>
      <rPr>
        <b/>
        <sz val="14"/>
        <rFont val="Cambria"/>
        <family val="1"/>
      </rPr>
      <t xml:space="preserve">(Кисловодск) </t>
    </r>
  </si>
  <si>
    <t>2-местный 1-комнатный стандарт</t>
  </si>
  <si>
    <t>с 01.04.2019 по 30.06.2019</t>
  </si>
  <si>
    <t>с 01.07.2019 по 15.11.2019</t>
  </si>
  <si>
    <t>Дети в возрасте до 2-х лет принимаются  бесплатно, без предоставления места и питания, в возрасте с 2-х до 5-ти лет обязательная оплата - 500 руб/сутки.</t>
  </si>
  <si>
    <t>с 09.01.2019 по 20.03.2019</t>
  </si>
  <si>
    <t>с 21.03.2019 по 31.03.2019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</si>
</sst>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#,##0;[Red]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4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27" fillId="0" borderId="12" xfId="66" applyNumberFormat="1" applyFont="1" applyFill="1" applyBorder="1" applyAlignment="1">
      <alignment horizontal="center" vertical="center"/>
    </xf>
    <xf numFmtId="3" fontId="27" fillId="0" borderId="13" xfId="55" applyNumberFormat="1" applyFont="1" applyFill="1" applyBorder="1" applyAlignment="1">
      <alignment horizontal="center" vertical="center"/>
      <protection/>
    </xf>
    <xf numFmtId="3" fontId="27" fillId="0" borderId="13" xfId="66" applyNumberFormat="1" applyFont="1" applyFill="1" applyBorder="1" applyAlignment="1">
      <alignment horizontal="center" vertical="center"/>
    </xf>
    <xf numFmtId="3" fontId="27" fillId="0" borderId="13" xfId="65" applyNumberFormat="1" applyFont="1" applyFill="1" applyBorder="1" applyAlignment="1">
      <alignment horizontal="center" vertical="center"/>
    </xf>
    <xf numFmtId="3" fontId="27" fillId="0" borderId="14" xfId="66" applyNumberFormat="1" applyFont="1" applyFill="1" applyBorder="1" applyAlignment="1">
      <alignment horizontal="center" vertical="center"/>
    </xf>
    <xf numFmtId="3" fontId="27" fillId="0" borderId="15" xfId="55" applyNumberFormat="1" applyFont="1" applyFill="1" applyBorder="1" applyAlignment="1">
      <alignment horizontal="center" vertical="center"/>
      <protection/>
    </xf>
    <xf numFmtId="3" fontId="27" fillId="0" borderId="15" xfId="66" applyNumberFormat="1" applyFont="1" applyFill="1" applyBorder="1" applyAlignment="1">
      <alignment horizontal="center" vertical="center"/>
    </xf>
    <xf numFmtId="3" fontId="27" fillId="0" borderId="15" xfId="65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 vertical="center" wrapText="1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52" fillId="0" borderId="0" xfId="0" applyFont="1" applyFill="1" applyAlignment="1">
      <alignment/>
    </xf>
    <xf numFmtId="0" fontId="7" fillId="0" borderId="16" xfId="0" applyFont="1" applyBorder="1" applyAlignment="1">
      <alignment horizontal="center" vertical="center" wrapText="1"/>
    </xf>
    <xf numFmtId="3" fontId="49" fillId="0" borderId="12" xfId="66" applyNumberFormat="1" applyFont="1" applyFill="1" applyBorder="1" applyAlignment="1">
      <alignment horizontal="center" vertical="center"/>
    </xf>
    <xf numFmtId="3" fontId="49" fillId="0" borderId="13" xfId="55" applyNumberFormat="1" applyFont="1" applyFill="1" applyBorder="1" applyAlignment="1">
      <alignment horizontal="center" vertical="center"/>
      <protection/>
    </xf>
    <xf numFmtId="3" fontId="49" fillId="0" borderId="13" xfId="66" applyNumberFormat="1" applyFont="1" applyFill="1" applyBorder="1" applyAlignment="1">
      <alignment horizontal="center" vertical="center"/>
    </xf>
    <xf numFmtId="3" fontId="49" fillId="0" borderId="13" xfId="65" applyNumberFormat="1" applyFont="1" applyFill="1" applyBorder="1" applyAlignment="1">
      <alignment horizontal="center" vertical="center"/>
    </xf>
    <xf numFmtId="3" fontId="49" fillId="0" borderId="17" xfId="65" applyNumberFormat="1" applyFont="1" applyFill="1" applyBorder="1" applyAlignment="1">
      <alignment horizontal="center" vertical="center"/>
    </xf>
    <xf numFmtId="3" fontId="49" fillId="0" borderId="15" xfId="66" applyNumberFormat="1" applyFont="1" applyFill="1" applyBorder="1" applyAlignment="1">
      <alignment horizontal="center" vertical="center"/>
    </xf>
    <xf numFmtId="3" fontId="49" fillId="0" borderId="15" xfId="65" applyNumberFormat="1" applyFont="1" applyFill="1" applyBorder="1" applyAlignment="1">
      <alignment horizontal="center" vertical="center"/>
    </xf>
    <xf numFmtId="3" fontId="49" fillId="0" borderId="18" xfId="65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27" fillId="0" borderId="18" xfId="65" applyNumberFormat="1" applyFont="1" applyFill="1" applyBorder="1" applyAlignment="1">
      <alignment horizontal="center" vertical="center"/>
    </xf>
    <xf numFmtId="3" fontId="27" fillId="0" borderId="17" xfId="65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9" xfId="56" applyFont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/>
    </xf>
    <xf numFmtId="3" fontId="30" fillId="0" borderId="21" xfId="0" applyNumberFormat="1" applyFont="1" applyFill="1" applyBorder="1" applyAlignment="1" applyProtection="1">
      <alignment horizontal="center" vertical="center"/>
      <protection/>
    </xf>
    <xf numFmtId="0" fontId="51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7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7" xfId="56" applyFont="1" applyBorder="1" applyAlignment="1">
      <alignment horizontal="center" vertical="center" wrapText="1"/>
      <protection/>
    </xf>
    <xf numFmtId="3" fontId="30" fillId="0" borderId="14" xfId="0" applyNumberFormat="1" applyFont="1" applyFill="1" applyBorder="1" applyAlignment="1" applyProtection="1">
      <alignment horizontal="center" vertical="center"/>
      <protection/>
    </xf>
    <xf numFmtId="0" fontId="51" fillId="0" borderId="15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27" fillId="0" borderId="21" xfId="66" applyNumberFormat="1" applyFont="1" applyFill="1" applyBorder="1" applyAlignment="1">
      <alignment horizontal="center" vertical="center"/>
    </xf>
    <xf numFmtId="3" fontId="27" fillId="0" borderId="22" xfId="55" applyNumberFormat="1" applyFont="1" applyFill="1" applyBorder="1" applyAlignment="1">
      <alignment horizontal="center" vertical="center"/>
      <protection/>
    </xf>
    <xf numFmtId="3" fontId="27" fillId="0" borderId="22" xfId="66" applyNumberFormat="1" applyFont="1" applyFill="1" applyBorder="1" applyAlignment="1">
      <alignment horizontal="center" vertical="center"/>
    </xf>
    <xf numFmtId="3" fontId="27" fillId="0" borderId="22" xfId="65" applyNumberFormat="1" applyFont="1" applyFill="1" applyBorder="1" applyAlignment="1">
      <alignment horizontal="center" vertical="center"/>
    </xf>
    <xf numFmtId="3" fontId="27" fillId="0" borderId="23" xfId="65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 vertical="center" wrapText="1"/>
    </xf>
    <xf numFmtId="3" fontId="30" fillId="0" borderId="27" xfId="0" applyNumberFormat="1" applyFont="1" applyFill="1" applyBorder="1" applyAlignment="1" applyProtection="1">
      <alignment horizontal="center" vertical="center"/>
      <protection/>
    </xf>
    <xf numFmtId="3" fontId="30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28" xfId="0" applyFont="1" applyBorder="1" applyAlignment="1">
      <alignment horizontal="center" vertical="center" wrapText="1"/>
    </xf>
    <xf numFmtId="3" fontId="30" fillId="0" borderId="29" xfId="0" applyNumberFormat="1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1" xfId="56" applyFont="1" applyBorder="1" applyAlignment="1">
      <alignment horizontal="center" vertical="center" wrapText="1"/>
      <protection/>
    </xf>
    <xf numFmtId="0" fontId="29" fillId="0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Font="1" applyBorder="1" applyAlignment="1">
      <alignment vertical="center" wrapText="1"/>
    </xf>
    <xf numFmtId="3" fontId="50" fillId="0" borderId="21" xfId="66" applyNumberFormat="1" applyFont="1" applyFill="1" applyBorder="1" applyAlignment="1">
      <alignment horizontal="center" vertical="center"/>
    </xf>
    <xf numFmtId="3" fontId="50" fillId="0" borderId="22" xfId="55" applyNumberFormat="1" applyFont="1" applyFill="1" applyBorder="1" applyAlignment="1">
      <alignment horizontal="center" vertical="center"/>
      <protection/>
    </xf>
    <xf numFmtId="3" fontId="50" fillId="0" borderId="22" xfId="66" applyNumberFormat="1" applyFont="1" applyFill="1" applyBorder="1" applyAlignment="1">
      <alignment horizontal="center" vertical="center"/>
    </xf>
    <xf numFmtId="3" fontId="50" fillId="0" borderId="22" xfId="65" applyNumberFormat="1" applyFont="1" applyFill="1" applyBorder="1" applyAlignment="1">
      <alignment horizontal="center" vertical="center"/>
    </xf>
    <xf numFmtId="3" fontId="50" fillId="0" borderId="23" xfId="65" applyNumberFormat="1" applyFont="1" applyFill="1" applyBorder="1" applyAlignment="1">
      <alignment horizontal="center" vertical="center"/>
    </xf>
    <xf numFmtId="3" fontId="50" fillId="0" borderId="12" xfId="66" applyNumberFormat="1" applyFont="1" applyFill="1" applyBorder="1" applyAlignment="1">
      <alignment horizontal="center" vertical="center"/>
    </xf>
    <xf numFmtId="3" fontId="50" fillId="0" borderId="13" xfId="55" applyNumberFormat="1" applyFont="1" applyFill="1" applyBorder="1" applyAlignment="1">
      <alignment horizontal="center" vertical="center"/>
      <protection/>
    </xf>
    <xf numFmtId="3" fontId="50" fillId="0" borderId="13" xfId="66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3" fontId="50" fillId="0" borderId="17" xfId="65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3" fontId="50" fillId="0" borderId="13" xfId="65" applyNumberFormat="1" applyFont="1" applyFill="1" applyBorder="1" applyAlignment="1">
      <alignment horizontal="center" vertical="center"/>
    </xf>
    <xf numFmtId="3" fontId="50" fillId="0" borderId="14" xfId="66" applyNumberFormat="1" applyFont="1" applyFill="1" applyBorder="1" applyAlignment="1">
      <alignment horizontal="center" vertical="center"/>
    </xf>
    <xf numFmtId="3" fontId="50" fillId="0" borderId="15" xfId="55" applyNumberFormat="1" applyFont="1" applyFill="1" applyBorder="1" applyAlignment="1">
      <alignment horizontal="center" vertical="center"/>
      <protection/>
    </xf>
    <xf numFmtId="3" fontId="50" fillId="0" borderId="15" xfId="66" applyNumberFormat="1" applyFont="1" applyFill="1" applyBorder="1" applyAlignment="1">
      <alignment horizontal="center" vertical="center"/>
    </xf>
    <xf numFmtId="3" fontId="50" fillId="0" borderId="15" xfId="65" applyNumberFormat="1" applyFont="1" applyFill="1" applyBorder="1" applyAlignment="1">
      <alignment horizontal="center" vertical="center"/>
    </xf>
    <xf numFmtId="3" fontId="50" fillId="0" borderId="18" xfId="65" applyNumberFormat="1" applyFont="1" applyFill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9" fillId="0" borderId="36" xfId="56" applyFont="1" applyBorder="1" applyAlignment="1">
      <alignment horizontal="center" vertical="center" wrapText="1"/>
      <protection/>
    </xf>
    <xf numFmtId="0" fontId="29" fillId="0" borderId="37" xfId="56" applyFont="1" applyBorder="1" applyAlignment="1">
      <alignment horizontal="center" vertical="center" wrapText="1"/>
      <protection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 2" xfId="53"/>
    <cellStyle name="Обычный 2 3 2 2" xfId="54"/>
    <cellStyle name="Обычный 2_ФОТ доработать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[0] 2" xfId="65"/>
    <cellStyle name="Финансовый [0]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5"/>
  <cols>
    <col min="1" max="1" width="10.8515625" style="1" customWidth="1"/>
    <col min="2" max="2" width="19.57421875" style="1" customWidth="1"/>
    <col min="3" max="3" width="36.28125" style="1" customWidth="1"/>
    <col min="4" max="17" width="9.140625" style="1" customWidth="1"/>
    <col min="18" max="16384" width="9.140625" style="1" customWidth="1"/>
  </cols>
  <sheetData>
    <row r="1" spans="2:3" ht="15.75">
      <c r="B1" s="2"/>
      <c r="C1" s="2"/>
    </row>
    <row r="2" spans="3:19" s="3" customFormat="1" ht="18">
      <c r="C2" s="107" t="s">
        <v>49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2:3" s="4" customFormat="1" ht="13.5" thickBot="1">
      <c r="B3" s="5"/>
      <c r="C3" s="6"/>
    </row>
    <row r="4" spans="1:38" s="4" customFormat="1" ht="13.5" thickBot="1">
      <c r="A4" s="93" t="s">
        <v>9</v>
      </c>
      <c r="B4" s="94"/>
      <c r="C4" s="95"/>
      <c r="D4" s="96" t="s">
        <v>54</v>
      </c>
      <c r="E4" s="97"/>
      <c r="F4" s="97"/>
      <c r="G4" s="97"/>
      <c r="H4" s="97"/>
      <c r="I4" s="97"/>
      <c r="J4" s="97"/>
      <c r="K4" s="96" t="s">
        <v>55</v>
      </c>
      <c r="L4" s="97"/>
      <c r="M4" s="97"/>
      <c r="N4" s="97"/>
      <c r="O4" s="97"/>
      <c r="P4" s="97"/>
      <c r="Q4" s="97"/>
      <c r="R4" s="96" t="s">
        <v>42</v>
      </c>
      <c r="S4" s="97"/>
      <c r="T4" s="97"/>
      <c r="U4" s="97"/>
      <c r="V4" s="97"/>
      <c r="W4" s="97"/>
      <c r="X4" s="97"/>
      <c r="Y4" s="96" t="s">
        <v>43</v>
      </c>
      <c r="Z4" s="97"/>
      <c r="AA4" s="97"/>
      <c r="AB4" s="97"/>
      <c r="AC4" s="97"/>
      <c r="AD4" s="97"/>
      <c r="AE4" s="98"/>
      <c r="AF4" s="96" t="s">
        <v>44</v>
      </c>
      <c r="AG4" s="97"/>
      <c r="AH4" s="97"/>
      <c r="AI4" s="97"/>
      <c r="AJ4" s="97"/>
      <c r="AK4" s="97"/>
      <c r="AL4" s="98"/>
    </row>
    <row r="5" spans="1:38" s="4" customFormat="1" ht="15.75" customHeight="1" thickBot="1">
      <c r="A5" s="99" t="s">
        <v>0</v>
      </c>
      <c r="B5" s="100"/>
      <c r="C5" s="100"/>
      <c r="D5" s="104" t="s">
        <v>29</v>
      </c>
      <c r="E5" s="105"/>
      <c r="F5" s="105"/>
      <c r="G5" s="105"/>
      <c r="H5" s="105"/>
      <c r="I5" s="105"/>
      <c r="J5" s="105"/>
      <c r="K5" s="104" t="s">
        <v>29</v>
      </c>
      <c r="L5" s="105"/>
      <c r="M5" s="105"/>
      <c r="N5" s="105"/>
      <c r="O5" s="105"/>
      <c r="P5" s="105"/>
      <c r="Q5" s="105"/>
      <c r="R5" s="104" t="s">
        <v>6</v>
      </c>
      <c r="S5" s="105"/>
      <c r="T5" s="105"/>
      <c r="U5" s="105"/>
      <c r="V5" s="105"/>
      <c r="W5" s="105"/>
      <c r="X5" s="105"/>
      <c r="Y5" s="104" t="s">
        <v>6</v>
      </c>
      <c r="Z5" s="105"/>
      <c r="AA5" s="105"/>
      <c r="AB5" s="105"/>
      <c r="AC5" s="105"/>
      <c r="AD5" s="105"/>
      <c r="AE5" s="106"/>
      <c r="AF5" s="104" t="s">
        <v>6</v>
      </c>
      <c r="AG5" s="105"/>
      <c r="AH5" s="105"/>
      <c r="AI5" s="105"/>
      <c r="AJ5" s="105"/>
      <c r="AK5" s="105"/>
      <c r="AL5" s="106"/>
    </row>
    <row r="6" spans="1:38" s="4" customFormat="1" ht="90" thickBot="1">
      <c r="A6" s="36" t="s">
        <v>1</v>
      </c>
      <c r="B6" s="37" t="s">
        <v>2</v>
      </c>
      <c r="C6" s="38" t="s">
        <v>3</v>
      </c>
      <c r="D6" s="53" t="s">
        <v>4</v>
      </c>
      <c r="E6" s="54" t="s">
        <v>5</v>
      </c>
      <c r="F6" s="54" t="s">
        <v>12</v>
      </c>
      <c r="G6" s="54" t="s">
        <v>22</v>
      </c>
      <c r="H6" s="54" t="s">
        <v>14</v>
      </c>
      <c r="I6" s="54" t="s">
        <v>23</v>
      </c>
      <c r="J6" s="54" t="s">
        <v>15</v>
      </c>
      <c r="K6" s="53" t="s">
        <v>4</v>
      </c>
      <c r="L6" s="54" t="s">
        <v>5</v>
      </c>
      <c r="M6" s="54" t="s">
        <v>12</v>
      </c>
      <c r="N6" s="54" t="s">
        <v>22</v>
      </c>
      <c r="O6" s="54" t="s">
        <v>14</v>
      </c>
      <c r="P6" s="54" t="s">
        <v>23</v>
      </c>
      <c r="Q6" s="54" t="s">
        <v>15</v>
      </c>
      <c r="R6" s="53" t="s">
        <v>4</v>
      </c>
      <c r="S6" s="54" t="s">
        <v>5</v>
      </c>
      <c r="T6" s="54" t="s">
        <v>12</v>
      </c>
      <c r="U6" s="54" t="s">
        <v>22</v>
      </c>
      <c r="V6" s="54" t="s">
        <v>14</v>
      </c>
      <c r="W6" s="54" t="s">
        <v>23</v>
      </c>
      <c r="X6" s="54" t="s">
        <v>15</v>
      </c>
      <c r="Y6" s="53" t="s">
        <v>4</v>
      </c>
      <c r="Z6" s="54" t="s">
        <v>5</v>
      </c>
      <c r="AA6" s="54" t="s">
        <v>12</v>
      </c>
      <c r="AB6" s="54" t="s">
        <v>22</v>
      </c>
      <c r="AC6" s="54" t="s">
        <v>14</v>
      </c>
      <c r="AD6" s="54" t="s">
        <v>23</v>
      </c>
      <c r="AE6" s="60" t="s">
        <v>15</v>
      </c>
      <c r="AF6" s="53" t="s">
        <v>4</v>
      </c>
      <c r="AG6" s="54" t="s">
        <v>5</v>
      </c>
      <c r="AH6" s="54" t="s">
        <v>12</v>
      </c>
      <c r="AI6" s="54" t="s">
        <v>22</v>
      </c>
      <c r="AJ6" s="54" t="s">
        <v>14</v>
      </c>
      <c r="AK6" s="54" t="s">
        <v>23</v>
      </c>
      <c r="AL6" s="60" t="s">
        <v>15</v>
      </c>
    </row>
    <row r="7" spans="1:38" s="4" customFormat="1" ht="15" customHeight="1">
      <c r="A7" s="63" t="s">
        <v>19</v>
      </c>
      <c r="B7" s="71" t="s">
        <v>13</v>
      </c>
      <c r="C7" s="67" t="s">
        <v>50</v>
      </c>
      <c r="D7" s="76">
        <v>4230</v>
      </c>
      <c r="E7" s="77">
        <v>3150</v>
      </c>
      <c r="F7" s="78">
        <v>0</v>
      </c>
      <c r="G7" s="78">
        <f>E7-E7*15%</f>
        <v>2677.5</v>
      </c>
      <c r="H7" s="78">
        <f>E7-E7*7%</f>
        <v>2929.5</v>
      </c>
      <c r="I7" s="79">
        <v>0</v>
      </c>
      <c r="J7" s="80">
        <v>0</v>
      </c>
      <c r="K7" s="55">
        <v>4700</v>
      </c>
      <c r="L7" s="56">
        <v>3500</v>
      </c>
      <c r="M7" s="57">
        <v>0</v>
      </c>
      <c r="N7" s="57">
        <f>L7-L7*15%</f>
        <v>2975</v>
      </c>
      <c r="O7" s="57">
        <f>L7-L7*7%</f>
        <v>3255</v>
      </c>
      <c r="P7" s="58">
        <v>0</v>
      </c>
      <c r="Q7" s="59">
        <v>0</v>
      </c>
      <c r="R7" s="55">
        <v>4800</v>
      </c>
      <c r="S7" s="56">
        <v>3700</v>
      </c>
      <c r="T7" s="57">
        <v>0</v>
      </c>
      <c r="U7" s="57">
        <f>S7-S7*15%</f>
        <v>3145</v>
      </c>
      <c r="V7" s="57">
        <f>S7-S7*7%</f>
        <v>3441</v>
      </c>
      <c r="W7" s="58">
        <v>0</v>
      </c>
      <c r="X7" s="59">
        <v>0</v>
      </c>
      <c r="Y7" s="55">
        <v>5100</v>
      </c>
      <c r="Z7" s="56">
        <v>4100</v>
      </c>
      <c r="AA7" s="57">
        <v>0</v>
      </c>
      <c r="AB7" s="57">
        <f>Z7-Z7*15%</f>
        <v>3485</v>
      </c>
      <c r="AC7" s="57">
        <f>Z7-Z7*7%</f>
        <v>3813</v>
      </c>
      <c r="AD7" s="58">
        <v>0</v>
      </c>
      <c r="AE7" s="59">
        <v>0</v>
      </c>
      <c r="AF7" s="55">
        <v>4700</v>
      </c>
      <c r="AG7" s="56">
        <v>3800</v>
      </c>
      <c r="AH7" s="57">
        <v>0</v>
      </c>
      <c r="AI7" s="57">
        <f>AG7-AG7*15%</f>
        <v>3230</v>
      </c>
      <c r="AJ7" s="57">
        <f>AG7-AG7*7%</f>
        <v>3534</v>
      </c>
      <c r="AK7" s="58">
        <v>0</v>
      </c>
      <c r="AL7" s="59">
        <v>0</v>
      </c>
    </row>
    <row r="8" spans="1:38" s="4" customFormat="1" ht="15" customHeight="1">
      <c r="A8" s="64" t="s">
        <v>8</v>
      </c>
      <c r="B8" s="72" t="s">
        <v>10</v>
      </c>
      <c r="C8" s="68" t="s">
        <v>46</v>
      </c>
      <c r="D8" s="81">
        <v>4410</v>
      </c>
      <c r="E8" s="82">
        <v>3240</v>
      </c>
      <c r="F8" s="83">
        <v>0</v>
      </c>
      <c r="G8" s="83">
        <f>E8-E8*15%</f>
        <v>2754</v>
      </c>
      <c r="H8" s="83">
        <f>E8-E8*7%</f>
        <v>3013.2</v>
      </c>
      <c r="I8" s="87">
        <f>E8-E8*35%</f>
        <v>2106</v>
      </c>
      <c r="J8" s="85">
        <f>E8-E8*25%</f>
        <v>2430</v>
      </c>
      <c r="K8" s="9">
        <v>4900</v>
      </c>
      <c r="L8" s="10">
        <v>3600</v>
      </c>
      <c r="M8" s="11">
        <v>0</v>
      </c>
      <c r="N8" s="11">
        <f>L8-L8*15%</f>
        <v>3060</v>
      </c>
      <c r="O8" s="11">
        <f>L8-L8*7%</f>
        <v>3348</v>
      </c>
      <c r="P8" s="12">
        <f>L8-L8*35%</f>
        <v>2340</v>
      </c>
      <c r="Q8" s="35">
        <f>L8-L8*25%</f>
        <v>2700</v>
      </c>
      <c r="R8" s="9">
        <v>5000</v>
      </c>
      <c r="S8" s="10">
        <v>4100</v>
      </c>
      <c r="T8" s="11">
        <v>0</v>
      </c>
      <c r="U8" s="11">
        <f>S8-S8*15%</f>
        <v>3485</v>
      </c>
      <c r="V8" s="11">
        <f>S8-S8*7%</f>
        <v>3813</v>
      </c>
      <c r="W8" s="12">
        <f>S8-S8*35%</f>
        <v>2665</v>
      </c>
      <c r="X8" s="35">
        <f>S8-S8*25%</f>
        <v>3075</v>
      </c>
      <c r="Y8" s="9">
        <v>5400</v>
      </c>
      <c r="Z8" s="10">
        <v>4300</v>
      </c>
      <c r="AA8" s="11">
        <v>0</v>
      </c>
      <c r="AB8" s="11">
        <f>Z8-Z8*15%</f>
        <v>3655</v>
      </c>
      <c r="AC8" s="11">
        <f>Z8-Z8*7%</f>
        <v>3999</v>
      </c>
      <c r="AD8" s="12">
        <f>Z8-Z8*35%</f>
        <v>2795</v>
      </c>
      <c r="AE8" s="35">
        <f>Z8-Z8*25%</f>
        <v>3225</v>
      </c>
      <c r="AF8" s="9">
        <v>5000</v>
      </c>
      <c r="AG8" s="10">
        <v>4200</v>
      </c>
      <c r="AH8" s="11">
        <v>0</v>
      </c>
      <c r="AI8" s="11">
        <f>AG8-AG8*15%</f>
        <v>3570</v>
      </c>
      <c r="AJ8" s="11">
        <f>AG8-AG8*7%</f>
        <v>3906</v>
      </c>
      <c r="AK8" s="12">
        <f>AG8-AG8*35%</f>
        <v>2730</v>
      </c>
      <c r="AL8" s="35">
        <f>AG8-AG8*25%</f>
        <v>3150</v>
      </c>
    </row>
    <row r="9" spans="1:38" ht="25.5">
      <c r="A9" s="64" t="s">
        <v>37</v>
      </c>
      <c r="B9" s="72" t="s">
        <v>10</v>
      </c>
      <c r="C9" s="68" t="s">
        <v>35</v>
      </c>
      <c r="D9" s="86">
        <v>4500</v>
      </c>
      <c r="E9" s="84">
        <v>4500</v>
      </c>
      <c r="F9" s="84">
        <v>0</v>
      </c>
      <c r="G9" s="83">
        <v>0</v>
      </c>
      <c r="H9" s="83">
        <v>0</v>
      </c>
      <c r="I9" s="87">
        <f aca="true" t="shared" si="0" ref="I9:I14">E9-E9*35%</f>
        <v>2925</v>
      </c>
      <c r="J9" s="85">
        <f aca="true" t="shared" si="1" ref="J9:J14">E9-E9*25%</f>
        <v>3375</v>
      </c>
      <c r="K9" s="33">
        <v>5000</v>
      </c>
      <c r="L9" s="32">
        <v>5000</v>
      </c>
      <c r="M9" s="32">
        <v>0</v>
      </c>
      <c r="N9" s="11">
        <v>0</v>
      </c>
      <c r="O9" s="11">
        <v>0</v>
      </c>
      <c r="P9" s="12">
        <f aca="true" t="shared" si="2" ref="P9:P14">L9-L9*35%</f>
        <v>3250</v>
      </c>
      <c r="Q9" s="35">
        <f aca="true" t="shared" si="3" ref="Q9:Q14">L9-L9*25%</f>
        <v>3750</v>
      </c>
      <c r="R9" s="33">
        <f>S9</f>
        <v>5100</v>
      </c>
      <c r="S9" s="32">
        <v>5100</v>
      </c>
      <c r="T9" s="32">
        <v>0</v>
      </c>
      <c r="U9" s="11">
        <v>0</v>
      </c>
      <c r="V9" s="11">
        <v>0</v>
      </c>
      <c r="W9" s="12">
        <f>S9-S9*35%</f>
        <v>3315</v>
      </c>
      <c r="X9" s="35">
        <f aca="true" t="shared" si="4" ref="X9:X14">S9-S9*25%</f>
        <v>3825</v>
      </c>
      <c r="Y9" s="33">
        <v>5600</v>
      </c>
      <c r="Z9" s="32">
        <v>5600</v>
      </c>
      <c r="AA9" s="32">
        <v>0</v>
      </c>
      <c r="AB9" s="11">
        <v>0</v>
      </c>
      <c r="AC9" s="11">
        <v>0</v>
      </c>
      <c r="AD9" s="12">
        <f>Z9-Z9*35%</f>
        <v>3640</v>
      </c>
      <c r="AE9" s="35">
        <f aca="true" t="shared" si="5" ref="AE9:AE14">Z9-Z9*25%</f>
        <v>4200</v>
      </c>
      <c r="AF9" s="33">
        <v>5200</v>
      </c>
      <c r="AG9" s="32">
        <v>5200</v>
      </c>
      <c r="AH9" s="32">
        <v>0</v>
      </c>
      <c r="AI9" s="11">
        <v>0</v>
      </c>
      <c r="AJ9" s="11">
        <v>0</v>
      </c>
      <c r="AK9" s="12">
        <f>AG9-AG9*35%</f>
        <v>3380</v>
      </c>
      <c r="AL9" s="35">
        <f aca="true" t="shared" si="6" ref="AL9:AL14">AG9-AG9*25%</f>
        <v>3900</v>
      </c>
    </row>
    <row r="10" spans="1:38" s="4" customFormat="1" ht="15" customHeight="1">
      <c r="A10" s="65" t="s">
        <v>38</v>
      </c>
      <c r="B10" s="72" t="s">
        <v>10</v>
      </c>
      <c r="C10" s="69" t="s">
        <v>31</v>
      </c>
      <c r="D10" s="81">
        <v>4590</v>
      </c>
      <c r="E10" s="82">
        <v>3240</v>
      </c>
      <c r="F10" s="83">
        <f>E10-E10*0.2</f>
        <v>2592</v>
      </c>
      <c r="G10" s="83">
        <f>E10-E10*15%</f>
        <v>2754</v>
      </c>
      <c r="H10" s="83">
        <f>E10-E10*7%</f>
        <v>3013.2</v>
      </c>
      <c r="I10" s="87">
        <f t="shared" si="0"/>
        <v>2106</v>
      </c>
      <c r="J10" s="85">
        <f t="shared" si="1"/>
        <v>2430</v>
      </c>
      <c r="K10" s="9">
        <v>5100</v>
      </c>
      <c r="L10" s="10">
        <v>3600</v>
      </c>
      <c r="M10" s="11">
        <f>L10-L10*0.2</f>
        <v>2880</v>
      </c>
      <c r="N10" s="11">
        <f>L10-L10*15%</f>
        <v>3060</v>
      </c>
      <c r="O10" s="11">
        <f>L10-L10*7%</f>
        <v>3348</v>
      </c>
      <c r="P10" s="12">
        <f t="shared" si="2"/>
        <v>2340</v>
      </c>
      <c r="Q10" s="35">
        <f t="shared" si="3"/>
        <v>2700</v>
      </c>
      <c r="R10" s="9">
        <v>5200</v>
      </c>
      <c r="S10" s="10">
        <v>4000</v>
      </c>
      <c r="T10" s="11">
        <f>S10-S10*0.2</f>
        <v>3200</v>
      </c>
      <c r="U10" s="11">
        <f>S10-S10*15%</f>
        <v>3400</v>
      </c>
      <c r="V10" s="11">
        <f>S10-S10*7%</f>
        <v>3720</v>
      </c>
      <c r="W10" s="12">
        <f>S10-S10*35%</f>
        <v>2600</v>
      </c>
      <c r="X10" s="35">
        <f t="shared" si="4"/>
        <v>3000</v>
      </c>
      <c r="Y10" s="9">
        <v>5500</v>
      </c>
      <c r="Z10" s="10">
        <v>4500</v>
      </c>
      <c r="AA10" s="11">
        <f>Z10-Z10*0.2</f>
        <v>3600</v>
      </c>
      <c r="AB10" s="11">
        <f>Z10-Z10*15%</f>
        <v>3825</v>
      </c>
      <c r="AC10" s="11">
        <f>Z10-Z10*7%</f>
        <v>4185</v>
      </c>
      <c r="AD10" s="12">
        <f>Z10-Z10*35%</f>
        <v>2925</v>
      </c>
      <c r="AE10" s="35">
        <f t="shared" si="5"/>
        <v>3375</v>
      </c>
      <c r="AF10" s="9">
        <v>5200</v>
      </c>
      <c r="AG10" s="10">
        <v>4100</v>
      </c>
      <c r="AH10" s="11">
        <f>AG10-AG10*0.2</f>
        <v>3280</v>
      </c>
      <c r="AI10" s="11">
        <f>AG10-AG10*15%</f>
        <v>3485</v>
      </c>
      <c r="AJ10" s="11">
        <f>AG10-AG10*7%</f>
        <v>3813</v>
      </c>
      <c r="AK10" s="12">
        <f>AG10-AG10*35%</f>
        <v>2665</v>
      </c>
      <c r="AL10" s="35">
        <f t="shared" si="6"/>
        <v>3075</v>
      </c>
    </row>
    <row r="11" spans="1:38" ht="25.5">
      <c r="A11" s="65" t="s">
        <v>20</v>
      </c>
      <c r="B11" s="72" t="s">
        <v>10</v>
      </c>
      <c r="C11" s="69" t="s">
        <v>36</v>
      </c>
      <c r="D11" s="81">
        <v>5040</v>
      </c>
      <c r="E11" s="82">
        <v>3960</v>
      </c>
      <c r="F11" s="83">
        <f>E11-E11*0.2</f>
        <v>3168</v>
      </c>
      <c r="G11" s="83">
        <f>E11-E11*15%</f>
        <v>3366</v>
      </c>
      <c r="H11" s="83">
        <f>E11-E11*7%</f>
        <v>3682.8</v>
      </c>
      <c r="I11" s="87">
        <f t="shared" si="0"/>
        <v>2574</v>
      </c>
      <c r="J11" s="85">
        <f t="shared" si="1"/>
        <v>2970</v>
      </c>
      <c r="K11" s="24">
        <v>5600</v>
      </c>
      <c r="L11" s="25">
        <v>4400</v>
      </c>
      <c r="M11" s="26">
        <f>L11-L11*0.2</f>
        <v>3520</v>
      </c>
      <c r="N11" s="11">
        <f>L11-L11*15%</f>
        <v>3740</v>
      </c>
      <c r="O11" s="11">
        <f>L11-L11*7%</f>
        <v>4092</v>
      </c>
      <c r="P11" s="12">
        <f t="shared" si="2"/>
        <v>2860</v>
      </c>
      <c r="Q11" s="35">
        <f t="shared" si="3"/>
        <v>3300</v>
      </c>
      <c r="R11" s="24">
        <v>5800</v>
      </c>
      <c r="S11" s="25">
        <v>4500</v>
      </c>
      <c r="T11" s="26">
        <f>S11-S11*0.2</f>
        <v>3600</v>
      </c>
      <c r="U11" s="11">
        <f>S11-S11*15%</f>
        <v>3825</v>
      </c>
      <c r="V11" s="11">
        <f>S11-S11*7%</f>
        <v>4185</v>
      </c>
      <c r="W11" s="12">
        <f>S11-S11*35%</f>
        <v>2925</v>
      </c>
      <c r="X11" s="35">
        <f t="shared" si="4"/>
        <v>3375</v>
      </c>
      <c r="Y11" s="24">
        <v>6600</v>
      </c>
      <c r="Z11" s="25">
        <v>5600</v>
      </c>
      <c r="AA11" s="26">
        <f>Z11-Z11*0.2</f>
        <v>4480</v>
      </c>
      <c r="AB11" s="11">
        <f>Z11-Z11*15%</f>
        <v>4760</v>
      </c>
      <c r="AC11" s="11">
        <f>Z11-Z11*7%</f>
        <v>5208</v>
      </c>
      <c r="AD11" s="12">
        <f>Z11-Z11*35%</f>
        <v>3640</v>
      </c>
      <c r="AE11" s="35">
        <f t="shared" si="5"/>
        <v>4200</v>
      </c>
      <c r="AF11" s="24">
        <v>6000</v>
      </c>
      <c r="AG11" s="25">
        <v>5100</v>
      </c>
      <c r="AH11" s="26">
        <f>AG11-AG11*0.2</f>
        <v>4080</v>
      </c>
      <c r="AI11" s="11">
        <f>AG11-AG11*15%</f>
        <v>4335</v>
      </c>
      <c r="AJ11" s="11">
        <f>AG11-AG11*7%</f>
        <v>4743</v>
      </c>
      <c r="AK11" s="12">
        <f>AG11-AG11*35%</f>
        <v>3315</v>
      </c>
      <c r="AL11" s="35">
        <f t="shared" si="6"/>
        <v>3825</v>
      </c>
    </row>
    <row r="12" spans="1:38" s="4" customFormat="1" ht="12.75">
      <c r="A12" s="64" t="s">
        <v>11</v>
      </c>
      <c r="B12" s="72" t="s">
        <v>7</v>
      </c>
      <c r="C12" s="68" t="s">
        <v>45</v>
      </c>
      <c r="D12" s="81">
        <v>4950</v>
      </c>
      <c r="E12" s="82">
        <v>3780</v>
      </c>
      <c r="F12" s="83">
        <f>E12-E12*0.2</f>
        <v>3024</v>
      </c>
      <c r="G12" s="83">
        <f>E12-E12*15%</f>
        <v>3213</v>
      </c>
      <c r="H12" s="83">
        <f>E12-E12*7%</f>
        <v>3515.4</v>
      </c>
      <c r="I12" s="87">
        <f t="shared" si="0"/>
        <v>2457</v>
      </c>
      <c r="J12" s="85">
        <f t="shared" si="1"/>
        <v>2835</v>
      </c>
      <c r="K12" s="9">
        <v>5500</v>
      </c>
      <c r="L12" s="10">
        <v>4200</v>
      </c>
      <c r="M12" s="11">
        <f>L12-L12*0.2</f>
        <v>3360</v>
      </c>
      <c r="N12" s="11">
        <f>L12-L12*15%</f>
        <v>3570</v>
      </c>
      <c r="O12" s="11">
        <f>L12-L12*7%</f>
        <v>3906</v>
      </c>
      <c r="P12" s="12">
        <f t="shared" si="2"/>
        <v>2730</v>
      </c>
      <c r="Q12" s="35">
        <f t="shared" si="3"/>
        <v>3150</v>
      </c>
      <c r="R12" s="9">
        <v>5700</v>
      </c>
      <c r="S12" s="10">
        <v>4400</v>
      </c>
      <c r="T12" s="11">
        <f>S12-S12*0.2</f>
        <v>3520</v>
      </c>
      <c r="U12" s="11">
        <f>S12-S12*15%</f>
        <v>3740</v>
      </c>
      <c r="V12" s="11">
        <f>S12-S12*7%</f>
        <v>4092</v>
      </c>
      <c r="W12" s="12">
        <f>S12-S12*35%</f>
        <v>2860</v>
      </c>
      <c r="X12" s="35">
        <f t="shared" si="4"/>
        <v>3300</v>
      </c>
      <c r="Y12" s="9">
        <v>6300</v>
      </c>
      <c r="Z12" s="10">
        <v>5100</v>
      </c>
      <c r="AA12" s="11">
        <f>Z12-Z12*0.2</f>
        <v>4080</v>
      </c>
      <c r="AB12" s="11">
        <f>Z12-Z12*15%</f>
        <v>4335</v>
      </c>
      <c r="AC12" s="11">
        <f>Z12-Z12*7%</f>
        <v>4743</v>
      </c>
      <c r="AD12" s="12">
        <f>Z12-Z12*35%</f>
        <v>3315</v>
      </c>
      <c r="AE12" s="35">
        <f t="shared" si="5"/>
        <v>3825</v>
      </c>
      <c r="AF12" s="9">
        <v>5700</v>
      </c>
      <c r="AG12" s="10">
        <v>4600</v>
      </c>
      <c r="AH12" s="11">
        <f>AG12-AG12*0.2</f>
        <v>3680</v>
      </c>
      <c r="AI12" s="11">
        <f>AG12-AG12*15%</f>
        <v>3910</v>
      </c>
      <c r="AJ12" s="11">
        <f>AG12-AG12*7%</f>
        <v>4278</v>
      </c>
      <c r="AK12" s="12">
        <f>AG12-AG12*35%</f>
        <v>2990</v>
      </c>
      <c r="AL12" s="35">
        <f t="shared" si="6"/>
        <v>3450</v>
      </c>
    </row>
    <row r="13" spans="1:38" s="4" customFormat="1" ht="25.5">
      <c r="A13" s="64" t="s">
        <v>16</v>
      </c>
      <c r="B13" s="72" t="s">
        <v>26</v>
      </c>
      <c r="C13" s="68" t="s">
        <v>47</v>
      </c>
      <c r="D13" s="81">
        <v>8280</v>
      </c>
      <c r="E13" s="82">
        <v>6570</v>
      </c>
      <c r="F13" s="83">
        <f>E13-E13*0.2</f>
        <v>5256</v>
      </c>
      <c r="G13" s="83">
        <f>E13-E13*15%</f>
        <v>5584.5</v>
      </c>
      <c r="H13" s="83">
        <f>E13-E13*7%</f>
        <v>6110.1</v>
      </c>
      <c r="I13" s="87">
        <f t="shared" si="0"/>
        <v>4270.5</v>
      </c>
      <c r="J13" s="85">
        <f t="shared" si="1"/>
        <v>4927.5</v>
      </c>
      <c r="K13" s="9">
        <v>9200</v>
      </c>
      <c r="L13" s="10">
        <v>7300</v>
      </c>
      <c r="M13" s="11">
        <f>L13-L13*0.2</f>
        <v>5840</v>
      </c>
      <c r="N13" s="11">
        <f>L13-L13*15%</f>
        <v>6205</v>
      </c>
      <c r="O13" s="11">
        <f>L13-L13*7%</f>
        <v>6789</v>
      </c>
      <c r="P13" s="12">
        <f t="shared" si="2"/>
        <v>4745</v>
      </c>
      <c r="Q13" s="35">
        <f t="shared" si="3"/>
        <v>5475</v>
      </c>
      <c r="R13" s="9">
        <v>9500</v>
      </c>
      <c r="S13" s="10">
        <v>7800</v>
      </c>
      <c r="T13" s="11">
        <f>S13-S13*0.2</f>
        <v>6240</v>
      </c>
      <c r="U13" s="11">
        <f>S13-S13*15%</f>
        <v>6630</v>
      </c>
      <c r="V13" s="11">
        <f>S13-S13*7%</f>
        <v>7254</v>
      </c>
      <c r="W13" s="12">
        <f>S13-S13*35%</f>
        <v>5070</v>
      </c>
      <c r="X13" s="35">
        <f t="shared" si="4"/>
        <v>5850</v>
      </c>
      <c r="Y13" s="9">
        <v>10300</v>
      </c>
      <c r="Z13" s="10">
        <v>8300</v>
      </c>
      <c r="AA13" s="11">
        <f>Z13-Z13*0.2</f>
        <v>6640</v>
      </c>
      <c r="AB13" s="11">
        <f>Z13-Z13*15%</f>
        <v>7055</v>
      </c>
      <c r="AC13" s="11">
        <f>Z13-Z13*7%</f>
        <v>7719</v>
      </c>
      <c r="AD13" s="12">
        <f>Z13-Z13*35%</f>
        <v>5395</v>
      </c>
      <c r="AE13" s="35">
        <f t="shared" si="5"/>
        <v>6225</v>
      </c>
      <c r="AF13" s="9">
        <v>9400</v>
      </c>
      <c r="AG13" s="10">
        <v>7500</v>
      </c>
      <c r="AH13" s="11">
        <f>AG13-AG13*0.2</f>
        <v>6000</v>
      </c>
      <c r="AI13" s="11">
        <f>AG13-AG13*15%</f>
        <v>6375</v>
      </c>
      <c r="AJ13" s="11">
        <f>AG13-AG13*7%</f>
        <v>6975</v>
      </c>
      <c r="AK13" s="12">
        <f>AG13-AG13*35%</f>
        <v>4875</v>
      </c>
      <c r="AL13" s="35">
        <f t="shared" si="6"/>
        <v>5625</v>
      </c>
    </row>
    <row r="14" spans="1:38" s="4" customFormat="1" ht="15.75" customHeight="1" thickBot="1">
      <c r="A14" s="66" t="s">
        <v>18</v>
      </c>
      <c r="B14" s="73" t="s">
        <v>17</v>
      </c>
      <c r="C14" s="70" t="s">
        <v>48</v>
      </c>
      <c r="D14" s="88">
        <v>10260</v>
      </c>
      <c r="E14" s="89">
        <v>7920</v>
      </c>
      <c r="F14" s="90">
        <f>E14-E14*0.2</f>
        <v>6336</v>
      </c>
      <c r="G14" s="90">
        <f>E14-E14*15%</f>
        <v>6732</v>
      </c>
      <c r="H14" s="90">
        <f>E14-E14*7%</f>
        <v>7365.6</v>
      </c>
      <c r="I14" s="91">
        <f t="shared" si="0"/>
        <v>5148</v>
      </c>
      <c r="J14" s="92">
        <f t="shared" si="1"/>
        <v>5940</v>
      </c>
      <c r="K14" s="13">
        <v>11400</v>
      </c>
      <c r="L14" s="14">
        <v>8800</v>
      </c>
      <c r="M14" s="15">
        <f>L14-L14*0.2</f>
        <v>7040</v>
      </c>
      <c r="N14" s="15">
        <f>L14-L14*15%</f>
        <v>7480</v>
      </c>
      <c r="O14" s="15">
        <f>L14-L14*7%</f>
        <v>8184</v>
      </c>
      <c r="P14" s="16">
        <f t="shared" si="2"/>
        <v>5720</v>
      </c>
      <c r="Q14" s="34">
        <f t="shared" si="3"/>
        <v>6600</v>
      </c>
      <c r="R14" s="13">
        <v>12000</v>
      </c>
      <c r="S14" s="14">
        <v>9400</v>
      </c>
      <c r="T14" s="15">
        <f>S14-S14*0.2</f>
        <v>7520</v>
      </c>
      <c r="U14" s="15">
        <f>S14-S14*15%</f>
        <v>7990</v>
      </c>
      <c r="V14" s="15">
        <f>S14-S14*7%</f>
        <v>8742</v>
      </c>
      <c r="W14" s="16">
        <f>S14-S14*35%</f>
        <v>6110</v>
      </c>
      <c r="X14" s="34">
        <f t="shared" si="4"/>
        <v>7050</v>
      </c>
      <c r="Y14" s="13">
        <v>13000</v>
      </c>
      <c r="Z14" s="14">
        <v>10300</v>
      </c>
      <c r="AA14" s="15">
        <f>Z14-Z14*0.2</f>
        <v>8240</v>
      </c>
      <c r="AB14" s="15">
        <f>Z14-Z14*15%</f>
        <v>8755</v>
      </c>
      <c r="AC14" s="15">
        <f>Z14-Z14*7%</f>
        <v>9579</v>
      </c>
      <c r="AD14" s="16">
        <f>Z14-Z14*35%</f>
        <v>6695</v>
      </c>
      <c r="AE14" s="34">
        <f t="shared" si="5"/>
        <v>7725</v>
      </c>
      <c r="AF14" s="13">
        <v>11500</v>
      </c>
      <c r="AG14" s="14">
        <v>9200</v>
      </c>
      <c r="AH14" s="15">
        <f>AG14-AG14*0.2</f>
        <v>7360</v>
      </c>
      <c r="AI14" s="15">
        <f>AG14-AG14*15%</f>
        <v>7820</v>
      </c>
      <c r="AJ14" s="15">
        <f>AG14-AG14*7%</f>
        <v>8556</v>
      </c>
      <c r="AK14" s="16">
        <f>AG14-AG14*35%</f>
        <v>5980</v>
      </c>
      <c r="AL14" s="34">
        <f t="shared" si="6"/>
        <v>6900</v>
      </c>
    </row>
    <row r="15" spans="1:3" s="18" customFormat="1" ht="15" customHeight="1">
      <c r="A15" s="61" t="s">
        <v>24</v>
      </c>
      <c r="B15" s="62"/>
      <c r="C15" s="62"/>
    </row>
    <row r="16" spans="1:3" s="21" customFormat="1" ht="14.25" customHeight="1">
      <c r="A16" s="20" t="s">
        <v>25</v>
      </c>
      <c r="B16" s="20"/>
      <c r="C16" s="20"/>
    </row>
    <row r="17" spans="1:25" s="4" customFormat="1" ht="14.25">
      <c r="A17" s="74" t="s">
        <v>53</v>
      </c>
      <c r="B17" s="75"/>
      <c r="C17" s="7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="4" customFormat="1" ht="12.75" hidden="1">
      <c r="B18" s="17"/>
    </row>
    <row r="19" spans="1:38" s="4" customFormat="1" ht="13.5" hidden="1" thickBot="1">
      <c r="A19" s="93" t="s">
        <v>9</v>
      </c>
      <c r="B19" s="94"/>
      <c r="C19" s="95"/>
      <c r="D19" s="96" t="s">
        <v>41</v>
      </c>
      <c r="E19" s="97"/>
      <c r="F19" s="97"/>
      <c r="G19" s="97"/>
      <c r="H19" s="97"/>
      <c r="I19" s="97"/>
      <c r="J19" s="97"/>
      <c r="K19" s="96" t="s">
        <v>41</v>
      </c>
      <c r="L19" s="97"/>
      <c r="M19" s="97"/>
      <c r="N19" s="97"/>
      <c r="O19" s="97"/>
      <c r="P19" s="97"/>
      <c r="Q19" s="97"/>
      <c r="R19" s="96" t="s">
        <v>42</v>
      </c>
      <c r="S19" s="97"/>
      <c r="T19" s="97"/>
      <c r="U19" s="97"/>
      <c r="V19" s="97"/>
      <c r="W19" s="97"/>
      <c r="X19" s="97"/>
      <c r="Y19" s="96" t="s">
        <v>43</v>
      </c>
      <c r="Z19" s="97"/>
      <c r="AA19" s="97"/>
      <c r="AB19" s="97"/>
      <c r="AC19" s="97"/>
      <c r="AD19" s="97"/>
      <c r="AE19" s="98"/>
      <c r="AF19" s="96" t="s">
        <v>44</v>
      </c>
      <c r="AG19" s="97"/>
      <c r="AH19" s="97"/>
      <c r="AI19" s="97"/>
      <c r="AJ19" s="97"/>
      <c r="AK19" s="97"/>
      <c r="AL19" s="98"/>
    </row>
    <row r="20" spans="1:31" ht="15" hidden="1" thickBot="1">
      <c r="A20" s="99" t="s">
        <v>0</v>
      </c>
      <c r="B20" s="100"/>
      <c r="C20" s="100"/>
      <c r="D20" s="101" t="s">
        <v>28</v>
      </c>
      <c r="E20" s="102"/>
      <c r="F20" s="102"/>
      <c r="G20" s="102"/>
      <c r="H20" s="102"/>
      <c r="I20" s="102"/>
      <c r="J20" s="103"/>
      <c r="K20" s="101" t="s">
        <v>28</v>
      </c>
      <c r="L20" s="102"/>
      <c r="M20" s="102"/>
      <c r="N20" s="102"/>
      <c r="O20" s="102"/>
      <c r="P20" s="102"/>
      <c r="Q20" s="103"/>
      <c r="R20" s="101" t="s">
        <v>40</v>
      </c>
      <c r="S20" s="102"/>
      <c r="T20" s="102"/>
      <c r="U20" s="102"/>
      <c r="V20" s="102"/>
      <c r="W20" s="102"/>
      <c r="X20" s="103"/>
      <c r="Y20" s="101" t="s">
        <v>28</v>
      </c>
      <c r="Z20" s="102"/>
      <c r="AA20" s="102"/>
      <c r="AB20" s="102"/>
      <c r="AC20" s="102"/>
      <c r="AD20" s="102"/>
      <c r="AE20" s="103"/>
    </row>
    <row r="21" spans="1:31" ht="90" hidden="1" thickBot="1">
      <c r="A21" s="36" t="s">
        <v>1</v>
      </c>
      <c r="B21" s="37" t="s">
        <v>2</v>
      </c>
      <c r="C21" s="38" t="s">
        <v>3</v>
      </c>
      <c r="D21" s="7" t="s">
        <v>4</v>
      </c>
      <c r="E21" s="8" t="s">
        <v>5</v>
      </c>
      <c r="F21" s="8" t="s">
        <v>12</v>
      </c>
      <c r="G21" s="8" t="s">
        <v>22</v>
      </c>
      <c r="H21" s="8" t="s">
        <v>14</v>
      </c>
      <c r="I21" s="8" t="s">
        <v>23</v>
      </c>
      <c r="J21" s="23" t="s">
        <v>15</v>
      </c>
      <c r="K21" s="7" t="s">
        <v>4</v>
      </c>
      <c r="L21" s="8" t="s">
        <v>5</v>
      </c>
      <c r="M21" s="8" t="s">
        <v>12</v>
      </c>
      <c r="N21" s="8" t="s">
        <v>22</v>
      </c>
      <c r="O21" s="8" t="s">
        <v>14</v>
      </c>
      <c r="P21" s="8" t="s">
        <v>23</v>
      </c>
      <c r="Q21" s="23" t="s">
        <v>15</v>
      </c>
      <c r="R21" s="7" t="s">
        <v>4</v>
      </c>
      <c r="S21" s="8" t="s">
        <v>5</v>
      </c>
      <c r="T21" s="8" t="s">
        <v>12</v>
      </c>
      <c r="U21" s="8" t="s">
        <v>22</v>
      </c>
      <c r="V21" s="8" t="s">
        <v>14</v>
      </c>
      <c r="W21" s="8" t="s">
        <v>23</v>
      </c>
      <c r="X21" s="23" t="s">
        <v>15</v>
      </c>
      <c r="Y21" s="7" t="s">
        <v>4</v>
      </c>
      <c r="Z21" s="8" t="s">
        <v>5</v>
      </c>
      <c r="AA21" s="8" t="s">
        <v>12</v>
      </c>
      <c r="AB21" s="8" t="s">
        <v>22</v>
      </c>
      <c r="AC21" s="8" t="s">
        <v>14</v>
      </c>
      <c r="AD21" s="8" t="s">
        <v>23</v>
      </c>
      <c r="AE21" s="23" t="s">
        <v>15</v>
      </c>
    </row>
    <row r="22" spans="1:31" ht="25.5" hidden="1">
      <c r="A22" s="40" t="s">
        <v>37</v>
      </c>
      <c r="B22" s="41" t="s">
        <v>10</v>
      </c>
      <c r="C22" s="42" t="s">
        <v>35</v>
      </c>
      <c r="D22" s="50"/>
      <c r="E22" s="51"/>
      <c r="F22" s="51" t="s">
        <v>21</v>
      </c>
      <c r="G22" s="51" t="s">
        <v>21</v>
      </c>
      <c r="H22" s="51" t="s">
        <v>21</v>
      </c>
      <c r="I22" s="51" t="s">
        <v>21</v>
      </c>
      <c r="J22" s="52" t="s">
        <v>21</v>
      </c>
      <c r="K22" s="50"/>
      <c r="L22" s="51"/>
      <c r="M22" s="51" t="s">
        <v>21</v>
      </c>
      <c r="N22" s="51" t="s">
        <v>21</v>
      </c>
      <c r="O22" s="51" t="s">
        <v>21</v>
      </c>
      <c r="P22" s="51" t="s">
        <v>21</v>
      </c>
      <c r="Q22" s="52" t="s">
        <v>21</v>
      </c>
      <c r="R22" s="50" t="s">
        <v>21</v>
      </c>
      <c r="S22" s="51" t="s">
        <v>21</v>
      </c>
      <c r="T22" s="51" t="s">
        <v>21</v>
      </c>
      <c r="U22" s="51" t="s">
        <v>21</v>
      </c>
      <c r="V22" s="51" t="s">
        <v>21</v>
      </c>
      <c r="W22" s="51" t="s">
        <v>21</v>
      </c>
      <c r="X22" s="51" t="s">
        <v>21</v>
      </c>
      <c r="Y22" s="50"/>
      <c r="Z22" s="51"/>
      <c r="AA22" s="51" t="s">
        <v>21</v>
      </c>
      <c r="AB22" s="51" t="s">
        <v>21</v>
      </c>
      <c r="AC22" s="51" t="s">
        <v>21</v>
      </c>
      <c r="AD22" s="51" t="s">
        <v>21</v>
      </c>
      <c r="AE22" s="52" t="s">
        <v>21</v>
      </c>
    </row>
    <row r="23" spans="1:31" ht="14.25" hidden="1">
      <c r="A23" s="43" t="s">
        <v>8</v>
      </c>
      <c r="B23" s="39" t="s">
        <v>10</v>
      </c>
      <c r="C23" s="44" t="s">
        <v>30</v>
      </c>
      <c r="D23" s="24"/>
      <c r="E23" s="25"/>
      <c r="F23" s="26" t="s">
        <v>21</v>
      </c>
      <c r="G23" s="26">
        <f aca="true" t="shared" si="7" ref="G23:G28">E23-E23*0.2</f>
        <v>0</v>
      </c>
      <c r="H23" s="26">
        <f aca="true" t="shared" si="8" ref="H23:H28">E23-E23*0.1</f>
        <v>0</v>
      </c>
      <c r="I23" s="27">
        <f aca="true" t="shared" si="9" ref="I23:I28">E23-E23*0.4</f>
        <v>0</v>
      </c>
      <c r="J23" s="28">
        <f aca="true" t="shared" si="10" ref="J23:J28">E23-E23*0.3</f>
        <v>0</v>
      </c>
      <c r="K23" s="24"/>
      <c r="L23" s="25"/>
      <c r="M23" s="26" t="s">
        <v>21</v>
      </c>
      <c r="N23" s="26">
        <f aca="true" t="shared" si="11" ref="N23:N28">L23-L23*0.2</f>
        <v>0</v>
      </c>
      <c r="O23" s="26">
        <f aca="true" t="shared" si="12" ref="O23:O28">L23-L23*0.1</f>
        <v>0</v>
      </c>
      <c r="P23" s="27">
        <f aca="true" t="shared" si="13" ref="P23:P28">L23-L23*0.4</f>
        <v>0</v>
      </c>
      <c r="Q23" s="28">
        <f aca="true" t="shared" si="14" ref="Q23:Q28">L23-L23*0.3</f>
        <v>0</v>
      </c>
      <c r="R23" s="24" t="s">
        <v>21</v>
      </c>
      <c r="S23" s="25" t="s">
        <v>21</v>
      </c>
      <c r="T23" s="25" t="s">
        <v>21</v>
      </c>
      <c r="U23" s="25" t="s">
        <v>21</v>
      </c>
      <c r="V23" s="25" t="s">
        <v>21</v>
      </c>
      <c r="W23" s="25" t="s">
        <v>21</v>
      </c>
      <c r="X23" s="25" t="s">
        <v>21</v>
      </c>
      <c r="Y23" s="24"/>
      <c r="Z23" s="25"/>
      <c r="AA23" s="26" t="s">
        <v>21</v>
      </c>
      <c r="AB23" s="26">
        <f aca="true" t="shared" si="15" ref="AB23:AB28">Z23-Z23*0.2</f>
        <v>0</v>
      </c>
      <c r="AC23" s="26">
        <f aca="true" t="shared" si="16" ref="AC23:AC28">Z23-Z23*0.1</f>
        <v>0</v>
      </c>
      <c r="AD23" s="27">
        <f aca="true" t="shared" si="17" ref="AD23:AD28">Z23-Z23*0.4</f>
        <v>0</v>
      </c>
      <c r="AE23" s="28">
        <f aca="true" t="shared" si="18" ref="AE23:AE28">Z23-Z23*0.3</f>
        <v>0</v>
      </c>
    </row>
    <row r="24" spans="1:31" ht="14.25" hidden="1">
      <c r="A24" s="45" t="s">
        <v>38</v>
      </c>
      <c r="B24" s="39" t="s">
        <v>10</v>
      </c>
      <c r="C24" s="46" t="s">
        <v>31</v>
      </c>
      <c r="D24" s="24"/>
      <c r="E24" s="25"/>
      <c r="F24" s="26">
        <f>E24-E24*0.2</f>
        <v>0</v>
      </c>
      <c r="G24" s="26">
        <f t="shared" si="7"/>
        <v>0</v>
      </c>
      <c r="H24" s="26">
        <f t="shared" si="8"/>
        <v>0</v>
      </c>
      <c r="I24" s="27">
        <f t="shared" si="9"/>
        <v>0</v>
      </c>
      <c r="J24" s="28">
        <f t="shared" si="10"/>
        <v>0</v>
      </c>
      <c r="K24" s="24"/>
      <c r="L24" s="25"/>
      <c r="M24" s="26">
        <f>L24-L24*0.2</f>
        <v>0</v>
      </c>
      <c r="N24" s="26">
        <f t="shared" si="11"/>
        <v>0</v>
      </c>
      <c r="O24" s="26">
        <f t="shared" si="12"/>
        <v>0</v>
      </c>
      <c r="P24" s="27">
        <f t="shared" si="13"/>
        <v>0</v>
      </c>
      <c r="Q24" s="28">
        <f t="shared" si="14"/>
        <v>0</v>
      </c>
      <c r="R24" s="24" t="s">
        <v>21</v>
      </c>
      <c r="S24" s="25" t="s">
        <v>21</v>
      </c>
      <c r="T24" s="25" t="s">
        <v>21</v>
      </c>
      <c r="U24" s="25" t="s">
        <v>21</v>
      </c>
      <c r="V24" s="25" t="s">
        <v>21</v>
      </c>
      <c r="W24" s="25" t="s">
        <v>21</v>
      </c>
      <c r="X24" s="25" t="s">
        <v>21</v>
      </c>
      <c r="Y24" s="24"/>
      <c r="Z24" s="25"/>
      <c r="AA24" s="26">
        <f>Z24-Z24*0.2</f>
        <v>0</v>
      </c>
      <c r="AB24" s="26">
        <f t="shared" si="15"/>
        <v>0</v>
      </c>
      <c r="AC24" s="26">
        <f t="shared" si="16"/>
        <v>0</v>
      </c>
      <c r="AD24" s="27">
        <f t="shared" si="17"/>
        <v>0</v>
      </c>
      <c r="AE24" s="28">
        <f t="shared" si="18"/>
        <v>0</v>
      </c>
    </row>
    <row r="25" spans="1:31" ht="25.5" hidden="1">
      <c r="A25" s="45" t="s">
        <v>20</v>
      </c>
      <c r="B25" s="39" t="s">
        <v>10</v>
      </c>
      <c r="C25" s="46" t="s">
        <v>36</v>
      </c>
      <c r="D25" s="24"/>
      <c r="E25" s="25"/>
      <c r="F25" s="26">
        <f>E25-E25*0.2</f>
        <v>0</v>
      </c>
      <c r="G25" s="26">
        <f t="shared" si="7"/>
        <v>0</v>
      </c>
      <c r="H25" s="26">
        <f t="shared" si="8"/>
        <v>0</v>
      </c>
      <c r="I25" s="27">
        <f t="shared" si="9"/>
        <v>0</v>
      </c>
      <c r="J25" s="28">
        <f t="shared" si="10"/>
        <v>0</v>
      </c>
      <c r="K25" s="24"/>
      <c r="L25" s="25"/>
      <c r="M25" s="26">
        <f>L25-L25*0.2</f>
        <v>0</v>
      </c>
      <c r="N25" s="26">
        <f t="shared" si="11"/>
        <v>0</v>
      </c>
      <c r="O25" s="26">
        <f t="shared" si="12"/>
        <v>0</v>
      </c>
      <c r="P25" s="27">
        <f t="shared" si="13"/>
        <v>0</v>
      </c>
      <c r="Q25" s="28">
        <f t="shared" si="14"/>
        <v>0</v>
      </c>
      <c r="R25" s="24" t="s">
        <v>21</v>
      </c>
      <c r="S25" s="25" t="s">
        <v>21</v>
      </c>
      <c r="T25" s="25" t="s">
        <v>21</v>
      </c>
      <c r="U25" s="25" t="s">
        <v>21</v>
      </c>
      <c r="V25" s="25" t="s">
        <v>21</v>
      </c>
      <c r="W25" s="25" t="s">
        <v>21</v>
      </c>
      <c r="X25" s="25" t="s">
        <v>21</v>
      </c>
      <c r="Y25" s="24"/>
      <c r="Z25" s="25"/>
      <c r="AA25" s="26">
        <f>Z25-Z25*0.2</f>
        <v>0</v>
      </c>
      <c r="AB25" s="26">
        <f t="shared" si="15"/>
        <v>0</v>
      </c>
      <c r="AC25" s="26">
        <f t="shared" si="16"/>
        <v>0</v>
      </c>
      <c r="AD25" s="27">
        <f t="shared" si="17"/>
        <v>0</v>
      </c>
      <c r="AE25" s="28">
        <f t="shared" si="18"/>
        <v>0</v>
      </c>
    </row>
    <row r="26" spans="1:34" s="4" customFormat="1" ht="14.25" hidden="1">
      <c r="A26" s="43" t="s">
        <v>11</v>
      </c>
      <c r="B26" s="39" t="s">
        <v>7</v>
      </c>
      <c r="C26" s="44" t="s">
        <v>32</v>
      </c>
      <c r="D26" s="9"/>
      <c r="E26" s="10"/>
      <c r="F26" s="26">
        <f>E26-E26*0.2</f>
        <v>0</v>
      </c>
      <c r="G26" s="26">
        <f t="shared" si="7"/>
        <v>0</v>
      </c>
      <c r="H26" s="26">
        <f t="shared" si="8"/>
        <v>0</v>
      </c>
      <c r="I26" s="27">
        <f t="shared" si="9"/>
        <v>0</v>
      </c>
      <c r="J26" s="28">
        <f t="shared" si="10"/>
        <v>0</v>
      </c>
      <c r="K26" s="9"/>
      <c r="L26" s="10"/>
      <c r="M26" s="26">
        <f>L26-L26*0.2</f>
        <v>0</v>
      </c>
      <c r="N26" s="26">
        <f t="shared" si="11"/>
        <v>0</v>
      </c>
      <c r="O26" s="26">
        <f t="shared" si="12"/>
        <v>0</v>
      </c>
      <c r="P26" s="27">
        <f t="shared" si="13"/>
        <v>0</v>
      </c>
      <c r="Q26" s="28">
        <f t="shared" si="14"/>
        <v>0</v>
      </c>
      <c r="R26" s="9" t="s">
        <v>21</v>
      </c>
      <c r="S26" s="10" t="s">
        <v>21</v>
      </c>
      <c r="T26" s="10" t="s">
        <v>21</v>
      </c>
      <c r="U26" s="10" t="s">
        <v>21</v>
      </c>
      <c r="V26" s="10" t="s">
        <v>21</v>
      </c>
      <c r="W26" s="10" t="s">
        <v>21</v>
      </c>
      <c r="X26" s="10" t="s">
        <v>21</v>
      </c>
      <c r="Y26" s="9"/>
      <c r="Z26" s="10"/>
      <c r="AA26" s="26">
        <f>Z26-Z26*0.2</f>
        <v>0</v>
      </c>
      <c r="AB26" s="26">
        <f t="shared" si="15"/>
        <v>0</v>
      </c>
      <c r="AC26" s="26">
        <f t="shared" si="16"/>
        <v>0</v>
      </c>
      <c r="AD26" s="27">
        <f t="shared" si="17"/>
        <v>0</v>
      </c>
      <c r="AE26" s="28">
        <f t="shared" si="18"/>
        <v>0</v>
      </c>
      <c r="AF26" s="1"/>
      <c r="AG26" s="1"/>
      <c r="AH26" s="1"/>
    </row>
    <row r="27" spans="1:34" s="4" customFormat="1" ht="25.5" hidden="1">
      <c r="A27" s="43" t="s">
        <v>16</v>
      </c>
      <c r="B27" s="39" t="s">
        <v>26</v>
      </c>
      <c r="C27" s="44" t="s">
        <v>33</v>
      </c>
      <c r="D27" s="9"/>
      <c r="E27" s="10"/>
      <c r="F27" s="26">
        <f>E27-E27*0.2</f>
        <v>0</v>
      </c>
      <c r="G27" s="26">
        <f t="shared" si="7"/>
        <v>0</v>
      </c>
      <c r="H27" s="26">
        <f t="shared" si="8"/>
        <v>0</v>
      </c>
      <c r="I27" s="27">
        <f t="shared" si="9"/>
        <v>0</v>
      </c>
      <c r="J27" s="28">
        <f t="shared" si="10"/>
        <v>0</v>
      </c>
      <c r="K27" s="9"/>
      <c r="L27" s="10"/>
      <c r="M27" s="26">
        <f>L27-L27*0.2</f>
        <v>0</v>
      </c>
      <c r="N27" s="26">
        <f t="shared" si="11"/>
        <v>0</v>
      </c>
      <c r="O27" s="26">
        <f t="shared" si="12"/>
        <v>0</v>
      </c>
      <c r="P27" s="27">
        <f t="shared" si="13"/>
        <v>0</v>
      </c>
      <c r="Q27" s="28">
        <f t="shared" si="14"/>
        <v>0</v>
      </c>
      <c r="R27" s="9" t="s">
        <v>21</v>
      </c>
      <c r="S27" s="10" t="s">
        <v>21</v>
      </c>
      <c r="T27" s="10" t="s">
        <v>21</v>
      </c>
      <c r="U27" s="10" t="s">
        <v>21</v>
      </c>
      <c r="V27" s="10" t="s">
        <v>21</v>
      </c>
      <c r="W27" s="10" t="s">
        <v>21</v>
      </c>
      <c r="X27" s="10" t="s">
        <v>21</v>
      </c>
      <c r="Y27" s="9"/>
      <c r="Z27" s="10"/>
      <c r="AA27" s="26">
        <f>Z27-Z27*0.2</f>
        <v>0</v>
      </c>
      <c r="AB27" s="26">
        <f t="shared" si="15"/>
        <v>0</v>
      </c>
      <c r="AC27" s="26">
        <f t="shared" si="16"/>
        <v>0</v>
      </c>
      <c r="AD27" s="27">
        <f t="shared" si="17"/>
        <v>0</v>
      </c>
      <c r="AE27" s="28">
        <f t="shared" si="18"/>
        <v>0</v>
      </c>
      <c r="AF27" s="1"/>
      <c r="AG27" s="1"/>
      <c r="AH27" s="1"/>
    </row>
    <row r="28" spans="1:31" s="4" customFormat="1" ht="15.75" customHeight="1" hidden="1" thickBot="1">
      <c r="A28" s="47" t="s">
        <v>18</v>
      </c>
      <c r="B28" s="48" t="s">
        <v>17</v>
      </c>
      <c r="C28" s="49" t="s">
        <v>34</v>
      </c>
      <c r="D28" s="13"/>
      <c r="E28" s="14"/>
      <c r="F28" s="29">
        <f>E28-E28*0.2</f>
        <v>0</v>
      </c>
      <c r="G28" s="29">
        <f t="shared" si="7"/>
        <v>0</v>
      </c>
      <c r="H28" s="29">
        <f t="shared" si="8"/>
        <v>0</v>
      </c>
      <c r="I28" s="30">
        <f t="shared" si="9"/>
        <v>0</v>
      </c>
      <c r="J28" s="31">
        <f t="shared" si="10"/>
        <v>0</v>
      </c>
      <c r="K28" s="13"/>
      <c r="L28" s="14"/>
      <c r="M28" s="29">
        <f>L28-L28*0.2</f>
        <v>0</v>
      </c>
      <c r="N28" s="29">
        <f t="shared" si="11"/>
        <v>0</v>
      </c>
      <c r="O28" s="29">
        <f t="shared" si="12"/>
        <v>0</v>
      </c>
      <c r="P28" s="30">
        <f t="shared" si="13"/>
        <v>0</v>
      </c>
      <c r="Q28" s="31">
        <f t="shared" si="14"/>
        <v>0</v>
      </c>
      <c r="R28" s="13" t="s">
        <v>21</v>
      </c>
      <c r="S28" s="14" t="s">
        <v>21</v>
      </c>
      <c r="T28" s="14" t="s">
        <v>21</v>
      </c>
      <c r="U28" s="14" t="s">
        <v>21</v>
      </c>
      <c r="V28" s="14" t="s">
        <v>21</v>
      </c>
      <c r="W28" s="14" t="s">
        <v>21</v>
      </c>
      <c r="X28" s="14" t="s">
        <v>21</v>
      </c>
      <c r="Y28" s="13"/>
      <c r="Z28" s="14"/>
      <c r="AA28" s="29">
        <f>Z28-Z28*0.2</f>
        <v>0</v>
      </c>
      <c r="AB28" s="29">
        <f t="shared" si="15"/>
        <v>0</v>
      </c>
      <c r="AC28" s="29">
        <f t="shared" si="16"/>
        <v>0</v>
      </c>
      <c r="AD28" s="30">
        <f t="shared" si="17"/>
        <v>0</v>
      </c>
      <c r="AE28" s="31">
        <f t="shared" si="18"/>
        <v>0</v>
      </c>
    </row>
    <row r="29" spans="1:31" ht="14.25" hidden="1">
      <c r="A29" s="18" t="s">
        <v>24</v>
      </c>
      <c r="B29" s="19"/>
      <c r="C29" s="19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" s="18" customFormat="1" ht="15" customHeight="1" hidden="1">
      <c r="A30" s="22" t="s">
        <v>27</v>
      </c>
      <c r="B30" s="19"/>
      <c r="C30" s="19"/>
    </row>
    <row r="31" spans="1:31" ht="14.25" hidden="1">
      <c r="A31" s="20" t="s">
        <v>39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8:31" ht="14.25" hidden="1"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8:31" ht="14.25" hidden="1"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8:31" ht="14.25" hidden="1"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8:31" ht="14.25" hidden="1"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8" spans="2:3" s="4" customFormat="1" ht="13.5" thickBot="1">
      <c r="B38" s="5"/>
      <c r="C38" s="6"/>
    </row>
    <row r="39" spans="1:38" s="4" customFormat="1" ht="13.5" thickBot="1">
      <c r="A39" s="93" t="s">
        <v>9</v>
      </c>
      <c r="B39" s="94"/>
      <c r="C39" s="95"/>
      <c r="D39" s="96" t="s">
        <v>54</v>
      </c>
      <c r="E39" s="97"/>
      <c r="F39" s="97"/>
      <c r="G39" s="97"/>
      <c r="H39" s="97"/>
      <c r="I39" s="97"/>
      <c r="J39" s="97"/>
      <c r="K39" s="96" t="s">
        <v>55</v>
      </c>
      <c r="L39" s="97"/>
      <c r="M39" s="97"/>
      <c r="N39" s="97"/>
      <c r="O39" s="97"/>
      <c r="P39" s="97"/>
      <c r="Q39" s="97"/>
      <c r="R39" s="96" t="s">
        <v>51</v>
      </c>
      <c r="S39" s="97"/>
      <c r="T39" s="97"/>
      <c r="U39" s="97"/>
      <c r="V39" s="97"/>
      <c r="W39" s="97"/>
      <c r="X39" s="97"/>
      <c r="Y39" s="96" t="s">
        <v>52</v>
      </c>
      <c r="Z39" s="97"/>
      <c r="AA39" s="97"/>
      <c r="AB39" s="97"/>
      <c r="AC39" s="97"/>
      <c r="AD39" s="97"/>
      <c r="AE39" s="98"/>
      <c r="AF39" s="96" t="s">
        <v>44</v>
      </c>
      <c r="AG39" s="97"/>
      <c r="AH39" s="97"/>
      <c r="AI39" s="97"/>
      <c r="AJ39" s="97"/>
      <c r="AK39" s="97"/>
      <c r="AL39" s="98"/>
    </row>
    <row r="40" spans="1:38" s="4" customFormat="1" ht="15.75" customHeight="1" thickBot="1">
      <c r="A40" s="99" t="s">
        <v>0</v>
      </c>
      <c r="B40" s="100"/>
      <c r="C40" s="100"/>
      <c r="D40" s="101" t="s">
        <v>28</v>
      </c>
      <c r="E40" s="102"/>
      <c r="F40" s="102"/>
      <c r="G40" s="102"/>
      <c r="H40" s="102"/>
      <c r="I40" s="102"/>
      <c r="J40" s="103"/>
      <c r="K40" s="101" t="s">
        <v>28</v>
      </c>
      <c r="L40" s="102"/>
      <c r="M40" s="102"/>
      <c r="N40" s="102"/>
      <c r="O40" s="102"/>
      <c r="P40" s="102"/>
      <c r="Q40" s="103"/>
      <c r="R40" s="101" t="s">
        <v>28</v>
      </c>
      <c r="S40" s="102"/>
      <c r="T40" s="102"/>
      <c r="U40" s="102"/>
      <c r="V40" s="102"/>
      <c r="W40" s="102"/>
      <c r="X40" s="103"/>
      <c r="Y40" s="101" t="s">
        <v>40</v>
      </c>
      <c r="Z40" s="102"/>
      <c r="AA40" s="102"/>
      <c r="AB40" s="102"/>
      <c r="AC40" s="102"/>
      <c r="AD40" s="102"/>
      <c r="AE40" s="103"/>
      <c r="AF40" s="101" t="s">
        <v>28</v>
      </c>
      <c r="AG40" s="102"/>
      <c r="AH40" s="102"/>
      <c r="AI40" s="102"/>
      <c r="AJ40" s="102"/>
      <c r="AK40" s="102"/>
      <c r="AL40" s="103"/>
    </row>
    <row r="41" spans="1:38" s="4" customFormat="1" ht="90" thickBot="1">
      <c r="A41" s="36" t="s">
        <v>1</v>
      </c>
      <c r="B41" s="37" t="s">
        <v>2</v>
      </c>
      <c r="C41" s="38" t="s">
        <v>3</v>
      </c>
      <c r="D41" s="53" t="s">
        <v>4</v>
      </c>
      <c r="E41" s="54" t="s">
        <v>5</v>
      </c>
      <c r="F41" s="54" t="s">
        <v>12</v>
      </c>
      <c r="G41" s="54" t="s">
        <v>22</v>
      </c>
      <c r="H41" s="54" t="s">
        <v>14</v>
      </c>
      <c r="I41" s="54" t="s">
        <v>23</v>
      </c>
      <c r="J41" s="54" t="s">
        <v>15</v>
      </c>
      <c r="K41" s="53" t="s">
        <v>4</v>
      </c>
      <c r="L41" s="54" t="s">
        <v>5</v>
      </c>
      <c r="M41" s="54" t="s">
        <v>12</v>
      </c>
      <c r="N41" s="54" t="s">
        <v>22</v>
      </c>
      <c r="O41" s="54" t="s">
        <v>14</v>
      </c>
      <c r="P41" s="54" t="s">
        <v>23</v>
      </c>
      <c r="Q41" s="54" t="s">
        <v>15</v>
      </c>
      <c r="R41" s="53" t="s">
        <v>4</v>
      </c>
      <c r="S41" s="54" t="s">
        <v>5</v>
      </c>
      <c r="T41" s="54" t="s">
        <v>12</v>
      </c>
      <c r="U41" s="54" t="s">
        <v>22</v>
      </c>
      <c r="V41" s="54" t="s">
        <v>14</v>
      </c>
      <c r="W41" s="54" t="s">
        <v>23</v>
      </c>
      <c r="X41" s="54" t="s">
        <v>15</v>
      </c>
      <c r="Y41" s="53" t="s">
        <v>4</v>
      </c>
      <c r="Z41" s="54" t="s">
        <v>5</v>
      </c>
      <c r="AA41" s="54" t="s">
        <v>12</v>
      </c>
      <c r="AB41" s="54" t="s">
        <v>22</v>
      </c>
      <c r="AC41" s="54" t="s">
        <v>14</v>
      </c>
      <c r="AD41" s="54" t="s">
        <v>23</v>
      </c>
      <c r="AE41" s="60" t="s">
        <v>15</v>
      </c>
      <c r="AF41" s="53" t="s">
        <v>4</v>
      </c>
      <c r="AG41" s="54" t="s">
        <v>5</v>
      </c>
      <c r="AH41" s="54" t="s">
        <v>12</v>
      </c>
      <c r="AI41" s="54" t="s">
        <v>22</v>
      </c>
      <c r="AJ41" s="54" t="s">
        <v>14</v>
      </c>
      <c r="AK41" s="54" t="s">
        <v>23</v>
      </c>
      <c r="AL41" s="60" t="s">
        <v>15</v>
      </c>
    </row>
    <row r="42" spans="1:38" s="4" customFormat="1" ht="15" customHeight="1">
      <c r="A42" s="63" t="s">
        <v>19</v>
      </c>
      <c r="B42" s="71" t="s">
        <v>13</v>
      </c>
      <c r="C42" s="67" t="s">
        <v>50</v>
      </c>
      <c r="D42" s="76">
        <v>0</v>
      </c>
      <c r="E42" s="77">
        <v>0</v>
      </c>
      <c r="F42" s="78">
        <v>0</v>
      </c>
      <c r="G42" s="78">
        <f>E42-E42*15%</f>
        <v>0</v>
      </c>
      <c r="H42" s="78">
        <f>E42-E42*7%</f>
        <v>0</v>
      </c>
      <c r="I42" s="79">
        <v>0</v>
      </c>
      <c r="J42" s="80">
        <v>0</v>
      </c>
      <c r="K42" s="55">
        <v>0</v>
      </c>
      <c r="L42" s="56">
        <v>0</v>
      </c>
      <c r="M42" s="57">
        <v>0</v>
      </c>
      <c r="N42" s="57">
        <f>L42-L42*15%</f>
        <v>0</v>
      </c>
      <c r="O42" s="57">
        <f>L42-L42*7%</f>
        <v>0</v>
      </c>
      <c r="P42" s="58">
        <v>0</v>
      </c>
      <c r="Q42" s="59">
        <v>0</v>
      </c>
      <c r="R42" s="55">
        <v>0</v>
      </c>
      <c r="S42" s="56">
        <v>0</v>
      </c>
      <c r="T42" s="57">
        <v>0</v>
      </c>
      <c r="U42" s="57">
        <f>S42-S42*15%</f>
        <v>0</v>
      </c>
      <c r="V42" s="57">
        <f>S42-S42*7%</f>
        <v>0</v>
      </c>
      <c r="W42" s="58">
        <v>0</v>
      </c>
      <c r="X42" s="59">
        <v>0</v>
      </c>
      <c r="Y42" s="55">
        <v>0</v>
      </c>
      <c r="Z42" s="56">
        <v>0</v>
      </c>
      <c r="AA42" s="57">
        <v>0</v>
      </c>
      <c r="AB42" s="57">
        <v>0</v>
      </c>
      <c r="AC42" s="57">
        <v>0</v>
      </c>
      <c r="AD42" s="58">
        <v>0</v>
      </c>
      <c r="AE42" s="59">
        <v>0</v>
      </c>
      <c r="AF42" s="55">
        <v>0</v>
      </c>
      <c r="AG42" s="56">
        <v>0</v>
      </c>
      <c r="AH42" s="57">
        <v>0</v>
      </c>
      <c r="AI42" s="57">
        <f>AG42-AG42*15%</f>
        <v>0</v>
      </c>
      <c r="AJ42" s="57">
        <f>AG42-AG42*7%</f>
        <v>0</v>
      </c>
      <c r="AK42" s="58">
        <v>0</v>
      </c>
      <c r="AL42" s="59">
        <v>0</v>
      </c>
    </row>
    <row r="43" spans="1:38" s="4" customFormat="1" ht="15" customHeight="1">
      <c r="A43" s="64" t="s">
        <v>8</v>
      </c>
      <c r="B43" s="72" t="s">
        <v>10</v>
      </c>
      <c r="C43" s="68" t="s">
        <v>46</v>
      </c>
      <c r="D43" s="81">
        <v>4500</v>
      </c>
      <c r="E43" s="82">
        <v>3200</v>
      </c>
      <c r="F43" s="83">
        <v>0</v>
      </c>
      <c r="G43" s="83">
        <f>E43-E43*15%</f>
        <v>2720</v>
      </c>
      <c r="H43" s="83">
        <f>E43-E43*7%</f>
        <v>2976</v>
      </c>
      <c r="I43" s="87">
        <f>E43-E43*35%</f>
        <v>2080</v>
      </c>
      <c r="J43" s="85">
        <f>E43-E43*25%</f>
        <v>2400</v>
      </c>
      <c r="K43" s="9">
        <v>4500</v>
      </c>
      <c r="L43" s="10">
        <v>3200</v>
      </c>
      <c r="M43" s="11">
        <v>0</v>
      </c>
      <c r="N43" s="11">
        <f>L43-L43*15%</f>
        <v>2720</v>
      </c>
      <c r="O43" s="11">
        <f>L43-L43*7%</f>
        <v>2976</v>
      </c>
      <c r="P43" s="12">
        <f>L43-L43*35%</f>
        <v>2080</v>
      </c>
      <c r="Q43" s="35">
        <f>L43-L43*25%</f>
        <v>2400</v>
      </c>
      <c r="R43" s="9">
        <v>4520</v>
      </c>
      <c r="S43" s="10">
        <v>3560</v>
      </c>
      <c r="T43" s="11">
        <v>0</v>
      </c>
      <c r="U43" s="11">
        <f>S43-S43*15%</f>
        <v>3026</v>
      </c>
      <c r="V43" s="11">
        <f>S43-S43*7%</f>
        <v>3310.8</v>
      </c>
      <c r="W43" s="12">
        <f>S43-S43*35%</f>
        <v>2314</v>
      </c>
      <c r="X43" s="35">
        <f>S43-S43*25%</f>
        <v>2670</v>
      </c>
      <c r="Y43" s="9">
        <v>0</v>
      </c>
      <c r="Z43" s="10">
        <v>0</v>
      </c>
      <c r="AA43" s="11">
        <v>0</v>
      </c>
      <c r="AB43" s="32">
        <v>0</v>
      </c>
      <c r="AC43" s="32">
        <v>0</v>
      </c>
      <c r="AD43" s="32">
        <v>0</v>
      </c>
      <c r="AE43" s="35">
        <v>0</v>
      </c>
      <c r="AF43" s="9">
        <v>4430</v>
      </c>
      <c r="AG43" s="10">
        <v>3630</v>
      </c>
      <c r="AH43" s="11">
        <v>0</v>
      </c>
      <c r="AI43" s="11">
        <f>AG43-AG43*15%</f>
        <v>3085.5</v>
      </c>
      <c r="AJ43" s="11">
        <f>AG43-AG43*7%</f>
        <v>3375.9</v>
      </c>
      <c r="AK43" s="12">
        <f>AG43-AG43*35%</f>
        <v>2359.5</v>
      </c>
      <c r="AL43" s="35">
        <f>AG43-AG43*25%</f>
        <v>2722.5</v>
      </c>
    </row>
    <row r="44" spans="1:38" ht="25.5">
      <c r="A44" s="64" t="s">
        <v>37</v>
      </c>
      <c r="B44" s="72" t="s">
        <v>10</v>
      </c>
      <c r="C44" s="68" t="s">
        <v>35</v>
      </c>
      <c r="D44" s="86">
        <f>E44</f>
        <v>4600</v>
      </c>
      <c r="E44" s="84">
        <v>4600</v>
      </c>
      <c r="F44" s="84">
        <v>0</v>
      </c>
      <c r="G44" s="83">
        <v>0</v>
      </c>
      <c r="H44" s="83">
        <v>0</v>
      </c>
      <c r="I44" s="87">
        <f aca="true" t="shared" si="19" ref="I44:I49">E44-E44*35%</f>
        <v>2990</v>
      </c>
      <c r="J44" s="85">
        <f aca="true" t="shared" si="20" ref="J44:J49">E44-E44*25%</f>
        <v>3450</v>
      </c>
      <c r="K44" s="33">
        <f>L44</f>
        <v>4600</v>
      </c>
      <c r="L44" s="32">
        <v>4600</v>
      </c>
      <c r="M44" s="32">
        <v>0</v>
      </c>
      <c r="N44" s="11">
        <v>0</v>
      </c>
      <c r="O44" s="11">
        <v>0</v>
      </c>
      <c r="P44" s="12">
        <f aca="true" t="shared" si="21" ref="P44:P49">L44-L44*35%</f>
        <v>2990</v>
      </c>
      <c r="Q44" s="35">
        <f aca="true" t="shared" si="22" ref="Q44:Q49">L44-L44*25%</f>
        <v>3450</v>
      </c>
      <c r="R44" s="33">
        <f>S44</f>
        <v>4620</v>
      </c>
      <c r="S44" s="32">
        <v>4620</v>
      </c>
      <c r="T44" s="32">
        <v>0</v>
      </c>
      <c r="U44" s="11">
        <f aca="true" t="shared" si="23" ref="U44:U49">S44-S44*15%</f>
        <v>3927</v>
      </c>
      <c r="V44" s="11">
        <f aca="true" t="shared" si="24" ref="V44:V49">S44-S44*7%</f>
        <v>4296.6</v>
      </c>
      <c r="W44" s="12">
        <f aca="true" t="shared" si="25" ref="W44:W49">S44-S44*35%</f>
        <v>3003</v>
      </c>
      <c r="X44" s="35">
        <f aca="true" t="shared" si="26" ref="X44:X49">S44-S44*25%</f>
        <v>3465</v>
      </c>
      <c r="Y44" s="33">
        <v>0</v>
      </c>
      <c r="Z44" s="32">
        <v>0</v>
      </c>
      <c r="AA44" s="32">
        <v>0</v>
      </c>
      <c r="AB44" s="11">
        <v>0</v>
      </c>
      <c r="AC44" s="11">
        <v>0</v>
      </c>
      <c r="AD44" s="12">
        <v>0</v>
      </c>
      <c r="AE44" s="35">
        <v>0</v>
      </c>
      <c r="AF44" s="33">
        <f>AG44</f>
        <v>4630</v>
      </c>
      <c r="AG44" s="32">
        <v>4630</v>
      </c>
      <c r="AH44" s="32">
        <v>0</v>
      </c>
      <c r="AI44" s="11">
        <v>0</v>
      </c>
      <c r="AJ44" s="11">
        <v>0</v>
      </c>
      <c r="AK44" s="12">
        <f>AG44-AG44*35%</f>
        <v>3009.5</v>
      </c>
      <c r="AL44" s="35">
        <f aca="true" t="shared" si="27" ref="AL44:AL49">AG44-AG44*25%</f>
        <v>3472.5</v>
      </c>
    </row>
    <row r="45" spans="1:38" s="4" customFormat="1" ht="15" customHeight="1">
      <c r="A45" s="65" t="s">
        <v>38</v>
      </c>
      <c r="B45" s="72" t="s">
        <v>10</v>
      </c>
      <c r="C45" s="69" t="s">
        <v>31</v>
      </c>
      <c r="D45" s="81">
        <v>4700</v>
      </c>
      <c r="E45" s="82">
        <v>3200</v>
      </c>
      <c r="F45" s="83">
        <f>E45-E45*0.2</f>
        <v>2560</v>
      </c>
      <c r="G45" s="83">
        <f>E45-E45*15%</f>
        <v>2720</v>
      </c>
      <c r="H45" s="83">
        <f>E45-E45*7%</f>
        <v>2976</v>
      </c>
      <c r="I45" s="87">
        <f t="shared" si="19"/>
        <v>2080</v>
      </c>
      <c r="J45" s="85">
        <f t="shared" si="20"/>
        <v>2400</v>
      </c>
      <c r="K45" s="9">
        <v>4700</v>
      </c>
      <c r="L45" s="10">
        <v>3200</v>
      </c>
      <c r="M45" s="11">
        <f>L45-L45*0.2</f>
        <v>2560</v>
      </c>
      <c r="N45" s="11">
        <f>L45-L45*15%</f>
        <v>2720</v>
      </c>
      <c r="O45" s="11">
        <f>L45-L45*7%</f>
        <v>2976</v>
      </c>
      <c r="P45" s="12">
        <f t="shared" si="21"/>
        <v>2080</v>
      </c>
      <c r="Q45" s="35">
        <f t="shared" si="22"/>
        <v>2400</v>
      </c>
      <c r="R45" s="9">
        <v>4720</v>
      </c>
      <c r="S45" s="10">
        <v>3460</v>
      </c>
      <c r="T45" s="11">
        <f>S45-S45*0.2</f>
        <v>2768</v>
      </c>
      <c r="U45" s="11">
        <f t="shared" si="23"/>
        <v>2941</v>
      </c>
      <c r="V45" s="11">
        <f t="shared" si="24"/>
        <v>3217.8</v>
      </c>
      <c r="W45" s="12">
        <f t="shared" si="25"/>
        <v>2249</v>
      </c>
      <c r="X45" s="35">
        <f t="shared" si="26"/>
        <v>2595</v>
      </c>
      <c r="Y45" s="9">
        <v>0</v>
      </c>
      <c r="Z45" s="10">
        <v>0</v>
      </c>
      <c r="AA45" s="11">
        <v>0</v>
      </c>
      <c r="AB45" s="11">
        <v>0</v>
      </c>
      <c r="AC45" s="11">
        <v>0</v>
      </c>
      <c r="AD45" s="12">
        <v>0</v>
      </c>
      <c r="AE45" s="35">
        <v>0</v>
      </c>
      <c r="AF45" s="9">
        <v>4630</v>
      </c>
      <c r="AG45" s="10">
        <v>3530</v>
      </c>
      <c r="AH45" s="11">
        <f>AG45-AG45*0.2</f>
        <v>2824</v>
      </c>
      <c r="AI45" s="11">
        <f>AG45-AG45*15%</f>
        <v>3000.5</v>
      </c>
      <c r="AJ45" s="11">
        <f>AG45-AG45*7%</f>
        <v>3282.9</v>
      </c>
      <c r="AK45" s="12">
        <f>AG45-AG45*35%</f>
        <v>2294.5</v>
      </c>
      <c r="AL45" s="35">
        <f t="shared" si="27"/>
        <v>2647.5</v>
      </c>
    </row>
    <row r="46" spans="1:38" ht="25.5">
      <c r="A46" s="65" t="s">
        <v>20</v>
      </c>
      <c r="B46" s="72" t="s">
        <v>10</v>
      </c>
      <c r="C46" s="69" t="s">
        <v>36</v>
      </c>
      <c r="D46" s="81">
        <v>5200</v>
      </c>
      <c r="E46" s="82">
        <v>4000</v>
      </c>
      <c r="F46" s="83">
        <f>E46-E46*0.2</f>
        <v>3200</v>
      </c>
      <c r="G46" s="83">
        <f>E46-E46*15%</f>
        <v>3400</v>
      </c>
      <c r="H46" s="83">
        <f>E46-E46*7%</f>
        <v>3720</v>
      </c>
      <c r="I46" s="87">
        <f t="shared" si="19"/>
        <v>2600</v>
      </c>
      <c r="J46" s="85">
        <f t="shared" si="20"/>
        <v>3000</v>
      </c>
      <c r="K46" s="24">
        <v>5200</v>
      </c>
      <c r="L46" s="25">
        <v>4000</v>
      </c>
      <c r="M46" s="26">
        <f>L46-L46*0.2</f>
        <v>3200</v>
      </c>
      <c r="N46" s="11">
        <f>L46-L46*15%</f>
        <v>3400</v>
      </c>
      <c r="O46" s="11">
        <f>L46-L46*7%</f>
        <v>3720</v>
      </c>
      <c r="P46" s="12">
        <f t="shared" si="21"/>
        <v>2600</v>
      </c>
      <c r="Q46" s="35">
        <f t="shared" si="22"/>
        <v>3000</v>
      </c>
      <c r="R46" s="24">
        <v>5260</v>
      </c>
      <c r="S46" s="25">
        <v>4050</v>
      </c>
      <c r="T46" s="26">
        <f>S46-S46*0.2</f>
        <v>3240</v>
      </c>
      <c r="U46" s="11">
        <f t="shared" si="23"/>
        <v>3442.5</v>
      </c>
      <c r="V46" s="11">
        <f t="shared" si="24"/>
        <v>3766.5</v>
      </c>
      <c r="W46" s="12">
        <f t="shared" si="25"/>
        <v>2632.5</v>
      </c>
      <c r="X46" s="35">
        <f t="shared" si="26"/>
        <v>3037.5</v>
      </c>
      <c r="Y46" s="24">
        <v>0</v>
      </c>
      <c r="Z46" s="25">
        <v>0</v>
      </c>
      <c r="AA46" s="26">
        <v>0</v>
      </c>
      <c r="AB46" s="11">
        <v>0</v>
      </c>
      <c r="AC46" s="11">
        <v>0</v>
      </c>
      <c r="AD46" s="12">
        <v>0</v>
      </c>
      <c r="AE46" s="35">
        <v>0</v>
      </c>
      <c r="AF46" s="24">
        <v>5430</v>
      </c>
      <c r="AG46" s="25">
        <v>4530</v>
      </c>
      <c r="AH46" s="26">
        <f>AG46-AG46*0.2</f>
        <v>3624</v>
      </c>
      <c r="AI46" s="11">
        <f>AG46-AG46*15%</f>
        <v>3850.5</v>
      </c>
      <c r="AJ46" s="11">
        <f>AG46-AG46*7%</f>
        <v>4212.9</v>
      </c>
      <c r="AK46" s="12">
        <f>AG46-AG46*35%</f>
        <v>2944.5</v>
      </c>
      <c r="AL46" s="35">
        <f t="shared" si="27"/>
        <v>3397.5</v>
      </c>
    </row>
    <row r="47" spans="1:38" s="4" customFormat="1" ht="12.75">
      <c r="A47" s="64" t="s">
        <v>11</v>
      </c>
      <c r="B47" s="72" t="s">
        <v>7</v>
      </c>
      <c r="C47" s="68" t="s">
        <v>45</v>
      </c>
      <c r="D47" s="81">
        <v>5140</v>
      </c>
      <c r="E47" s="82">
        <v>3800</v>
      </c>
      <c r="F47" s="83">
        <f>E47-E47*0.2</f>
        <v>3040</v>
      </c>
      <c r="G47" s="83">
        <f>E47-E47*15%</f>
        <v>3230</v>
      </c>
      <c r="H47" s="83">
        <f>E47-E47*7%</f>
        <v>3534</v>
      </c>
      <c r="I47" s="87">
        <f t="shared" si="19"/>
        <v>2470</v>
      </c>
      <c r="J47" s="85">
        <f t="shared" si="20"/>
        <v>2850</v>
      </c>
      <c r="K47" s="9">
        <v>5140</v>
      </c>
      <c r="L47" s="10">
        <v>3800</v>
      </c>
      <c r="M47" s="11">
        <f>L47-L47*0.2</f>
        <v>3040</v>
      </c>
      <c r="N47" s="11">
        <f>L47-L47*15%</f>
        <v>3230</v>
      </c>
      <c r="O47" s="11">
        <f>L47-L47*7%</f>
        <v>3534</v>
      </c>
      <c r="P47" s="12">
        <f t="shared" si="21"/>
        <v>2470</v>
      </c>
      <c r="Q47" s="35">
        <f t="shared" si="22"/>
        <v>2850</v>
      </c>
      <c r="R47" s="9">
        <v>5160</v>
      </c>
      <c r="S47" s="10">
        <v>3860</v>
      </c>
      <c r="T47" s="11">
        <f>S47-S47*0.2</f>
        <v>3088</v>
      </c>
      <c r="U47" s="11">
        <f t="shared" si="23"/>
        <v>3281</v>
      </c>
      <c r="V47" s="11">
        <f t="shared" si="24"/>
        <v>3589.8</v>
      </c>
      <c r="W47" s="12">
        <f t="shared" si="25"/>
        <v>2509</v>
      </c>
      <c r="X47" s="35">
        <f t="shared" si="26"/>
        <v>2895</v>
      </c>
      <c r="Y47" s="9">
        <v>0</v>
      </c>
      <c r="Z47" s="10">
        <v>0</v>
      </c>
      <c r="AA47" s="11">
        <v>0</v>
      </c>
      <c r="AB47" s="11">
        <v>0</v>
      </c>
      <c r="AC47" s="11">
        <v>0</v>
      </c>
      <c r="AD47" s="12">
        <v>0</v>
      </c>
      <c r="AE47" s="35">
        <v>0</v>
      </c>
      <c r="AF47" s="9">
        <v>6130</v>
      </c>
      <c r="AG47" s="10">
        <v>4030</v>
      </c>
      <c r="AH47" s="11">
        <f>AG47-AG47*0.2</f>
        <v>3224</v>
      </c>
      <c r="AI47" s="11">
        <f>AG47-AG47*15%</f>
        <v>3425.5</v>
      </c>
      <c r="AJ47" s="11">
        <f>AG47-AG47*7%</f>
        <v>3747.9</v>
      </c>
      <c r="AK47" s="12">
        <f>AG47-AG47*35%</f>
        <v>2619.5</v>
      </c>
      <c r="AL47" s="35">
        <f t="shared" si="27"/>
        <v>3022.5</v>
      </c>
    </row>
    <row r="48" spans="1:38" s="4" customFormat="1" ht="25.5">
      <c r="A48" s="64" t="s">
        <v>16</v>
      </c>
      <c r="B48" s="72" t="s">
        <v>26</v>
      </c>
      <c r="C48" s="68" t="s">
        <v>47</v>
      </c>
      <c r="D48" s="81">
        <v>7600</v>
      </c>
      <c r="E48" s="82">
        <v>5700</v>
      </c>
      <c r="F48" s="83">
        <f>E48-E48*0.2</f>
        <v>4560</v>
      </c>
      <c r="G48" s="83">
        <f>E48-E48*15%</f>
        <v>4845</v>
      </c>
      <c r="H48" s="83">
        <f>E48-E48*7%</f>
        <v>5301</v>
      </c>
      <c r="I48" s="87">
        <f t="shared" si="19"/>
        <v>3705</v>
      </c>
      <c r="J48" s="85">
        <f t="shared" si="20"/>
        <v>4275</v>
      </c>
      <c r="K48" s="9">
        <v>7600</v>
      </c>
      <c r="L48" s="10">
        <v>5700</v>
      </c>
      <c r="M48" s="11">
        <f>L48-L48*0.2</f>
        <v>4560</v>
      </c>
      <c r="N48" s="11">
        <f>L48-L48*15%</f>
        <v>4845</v>
      </c>
      <c r="O48" s="11">
        <f>L48-L48*7%</f>
        <v>5301</v>
      </c>
      <c r="P48" s="12">
        <f t="shared" si="21"/>
        <v>3705</v>
      </c>
      <c r="Q48" s="35">
        <f t="shared" si="22"/>
        <v>4275</v>
      </c>
      <c r="R48" s="9">
        <v>7710</v>
      </c>
      <c r="S48" s="10">
        <v>6010</v>
      </c>
      <c r="T48" s="11">
        <f>S48-S48*0.2</f>
        <v>4808</v>
      </c>
      <c r="U48" s="11">
        <f t="shared" si="23"/>
        <v>5108.5</v>
      </c>
      <c r="V48" s="11">
        <f t="shared" si="24"/>
        <v>5589.3</v>
      </c>
      <c r="W48" s="12">
        <f t="shared" si="25"/>
        <v>3906.5</v>
      </c>
      <c r="X48" s="35">
        <f t="shared" si="26"/>
        <v>4507.5</v>
      </c>
      <c r="Y48" s="9">
        <v>0</v>
      </c>
      <c r="Z48" s="10">
        <v>0</v>
      </c>
      <c r="AA48" s="11">
        <v>0</v>
      </c>
      <c r="AB48" s="11">
        <v>0</v>
      </c>
      <c r="AC48" s="11">
        <v>0</v>
      </c>
      <c r="AD48" s="12">
        <v>0</v>
      </c>
      <c r="AE48" s="35">
        <v>0</v>
      </c>
      <c r="AF48" s="9">
        <v>7780</v>
      </c>
      <c r="AG48" s="10">
        <v>5880</v>
      </c>
      <c r="AH48" s="11">
        <f>AG48-AG48*0.2</f>
        <v>4704</v>
      </c>
      <c r="AI48" s="11">
        <f>AG48-AG48*15%</f>
        <v>4998</v>
      </c>
      <c r="AJ48" s="11">
        <f>AG48-AG48*7%</f>
        <v>5468.4</v>
      </c>
      <c r="AK48" s="12">
        <f>AG48-AG48*35%</f>
        <v>3822</v>
      </c>
      <c r="AL48" s="35">
        <f t="shared" si="27"/>
        <v>4410</v>
      </c>
    </row>
    <row r="49" spans="1:38" s="4" customFormat="1" ht="15.75" customHeight="1" thickBot="1">
      <c r="A49" s="66" t="s">
        <v>18</v>
      </c>
      <c r="B49" s="73" t="s">
        <v>17</v>
      </c>
      <c r="C49" s="70" t="s">
        <v>48</v>
      </c>
      <c r="D49" s="88">
        <v>9800</v>
      </c>
      <c r="E49" s="89">
        <v>7200</v>
      </c>
      <c r="F49" s="90">
        <f>E49-E49*0.2</f>
        <v>5760</v>
      </c>
      <c r="G49" s="90">
        <f>E49-E49*15%</f>
        <v>6120</v>
      </c>
      <c r="H49" s="90">
        <f>E49-E49*7%</f>
        <v>6696</v>
      </c>
      <c r="I49" s="91">
        <f t="shared" si="19"/>
        <v>4680</v>
      </c>
      <c r="J49" s="92">
        <f t="shared" si="20"/>
        <v>5400</v>
      </c>
      <c r="K49" s="13">
        <v>9800</v>
      </c>
      <c r="L49" s="14">
        <v>7200</v>
      </c>
      <c r="M49" s="15">
        <f>L49-L49*0.2</f>
        <v>5760</v>
      </c>
      <c r="N49" s="15">
        <f>L49-L49*15%</f>
        <v>6120</v>
      </c>
      <c r="O49" s="15">
        <f>L49-L49*7%</f>
        <v>6696</v>
      </c>
      <c r="P49" s="16">
        <f t="shared" si="21"/>
        <v>4680</v>
      </c>
      <c r="Q49" s="34">
        <f t="shared" si="22"/>
        <v>5400</v>
      </c>
      <c r="R49" s="13">
        <v>10210</v>
      </c>
      <c r="S49" s="14">
        <v>7610</v>
      </c>
      <c r="T49" s="15">
        <f>S49-S49*0.2</f>
        <v>6088</v>
      </c>
      <c r="U49" s="15">
        <f t="shared" si="23"/>
        <v>6468.5</v>
      </c>
      <c r="V49" s="15">
        <f t="shared" si="24"/>
        <v>7077.3</v>
      </c>
      <c r="W49" s="16">
        <f t="shared" si="25"/>
        <v>4946.5</v>
      </c>
      <c r="X49" s="34">
        <f t="shared" si="26"/>
        <v>5707.5</v>
      </c>
      <c r="Y49" s="13">
        <v>0</v>
      </c>
      <c r="Z49" s="14">
        <v>0</v>
      </c>
      <c r="AA49" s="15">
        <v>0</v>
      </c>
      <c r="AB49" s="15">
        <v>0</v>
      </c>
      <c r="AC49" s="15">
        <v>0</v>
      </c>
      <c r="AD49" s="16">
        <v>0</v>
      </c>
      <c r="AE49" s="34">
        <v>0</v>
      </c>
      <c r="AF49" s="13">
        <v>9880</v>
      </c>
      <c r="AG49" s="14">
        <v>7580</v>
      </c>
      <c r="AH49" s="15">
        <f>AG49-AG49*0.2</f>
        <v>6064</v>
      </c>
      <c r="AI49" s="15">
        <f>AG49-AG49*15%</f>
        <v>6443</v>
      </c>
      <c r="AJ49" s="15">
        <f>AG49-AG49*7%</f>
        <v>7049.4</v>
      </c>
      <c r="AK49" s="16">
        <f>AG49-AG49*35%</f>
        <v>4927</v>
      </c>
      <c r="AL49" s="34">
        <f t="shared" si="27"/>
        <v>5685</v>
      </c>
    </row>
    <row r="50" spans="1:3" s="18" customFormat="1" ht="15" customHeight="1">
      <c r="A50" s="61" t="s">
        <v>24</v>
      </c>
      <c r="B50" s="62"/>
      <c r="C50" s="62"/>
    </row>
    <row r="51" spans="1:3" s="21" customFormat="1" ht="14.25" customHeight="1">
      <c r="A51" s="20" t="s">
        <v>39</v>
      </c>
      <c r="B51" s="20"/>
      <c r="C51" s="20"/>
    </row>
    <row r="52" spans="1:25" s="4" customFormat="1" ht="14.25">
      <c r="A52" s="74" t="s">
        <v>53</v>
      </c>
      <c r="B52" s="75"/>
      <c r="C52" s="7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sheetProtection/>
  <mergeCells count="36">
    <mergeCell ref="D4:J4"/>
    <mergeCell ref="D5:J5"/>
    <mergeCell ref="D19:J19"/>
    <mergeCell ref="D20:J20"/>
    <mergeCell ref="D39:J39"/>
    <mergeCell ref="D40:J40"/>
    <mergeCell ref="C2:S2"/>
    <mergeCell ref="A20:C20"/>
    <mergeCell ref="K20:Q20"/>
    <mergeCell ref="R20:X20"/>
    <mergeCell ref="Y20:AE20"/>
    <mergeCell ref="A4:C4"/>
    <mergeCell ref="K4:Q4"/>
    <mergeCell ref="R4:X4"/>
    <mergeCell ref="Y4:AE4"/>
    <mergeCell ref="A5:C5"/>
    <mergeCell ref="K5:Q5"/>
    <mergeCell ref="AF4:AL4"/>
    <mergeCell ref="AF5:AL5"/>
    <mergeCell ref="AF19:AL19"/>
    <mergeCell ref="A19:C19"/>
    <mergeCell ref="K19:Q19"/>
    <mergeCell ref="R19:X19"/>
    <mergeCell ref="Y19:AE19"/>
    <mergeCell ref="R5:X5"/>
    <mergeCell ref="Y5:AE5"/>
    <mergeCell ref="A39:C39"/>
    <mergeCell ref="K39:Q39"/>
    <mergeCell ref="R39:X39"/>
    <mergeCell ref="Y39:AE39"/>
    <mergeCell ref="AF39:AL39"/>
    <mergeCell ref="A40:C40"/>
    <mergeCell ref="K40:Q40"/>
    <mergeCell ref="R40:X40"/>
    <mergeCell ref="Y40:AE40"/>
    <mergeCell ref="AF40:AL40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Шульгина Наталия Сергеевна</cp:lastModifiedBy>
  <cp:lastPrinted>2015-10-19T07:12:17Z</cp:lastPrinted>
  <dcterms:created xsi:type="dcterms:W3CDTF">2012-10-09T09:07:26Z</dcterms:created>
  <dcterms:modified xsi:type="dcterms:W3CDTF">2019-01-24T06:33:42Z</dcterms:modified>
  <cp:category/>
  <cp:version/>
  <cp:contentType/>
  <cp:contentStatus/>
</cp:coreProperties>
</file>